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tables/table3.xml" ContentType="application/vnd.openxmlformats-officedocument.spreadsheetml.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customXml/itemProps32.xml" ContentType="application/vnd.openxmlformats-officedocument.customXmlProperties+xml"/>
  <Override PartName="/customXml/itemProps33.xml" ContentType="application/vnd.openxmlformats-officedocument.customXmlProperties+xml"/>
  <Override PartName="/customXml/itemProps34.xml" ContentType="application/vnd.openxmlformats-officedocument.customXmlProperties+xml"/>
  <Override PartName="/customXml/itemProps35.xml" ContentType="application/vnd.openxmlformats-officedocument.customXmlProperties+xml"/>
  <Override PartName="/customXml/itemProps3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sta\Documents\Mentoria Joviano\"/>
    </mc:Choice>
  </mc:AlternateContent>
  <xr:revisionPtr revIDLastSave="0" documentId="13_ncr:1_{FA8952C0-8939-4C3B-A7CF-3F597C9324A6}" xr6:coauthVersionLast="47" xr6:coauthVersionMax="47" xr10:uidLastSave="{00000000-0000-0000-0000-000000000000}"/>
  <bookViews>
    <workbookView xWindow="-28920" yWindow="-120" windowWidth="29040" windowHeight="15720" activeTab="1" xr2:uid="{20250606-77C4-4EB0-8556-1217664963BB}"/>
  </bookViews>
  <sheets>
    <sheet name="matriz" sheetId="1" r:id="rId1"/>
    <sheet name="cad_produtos" sheetId="66" r:id="rId2"/>
    <sheet name="A" sheetId="77" r:id="rId3"/>
    <sheet name="Planilha1" sheetId="78" r:id="rId4"/>
  </sheets>
  <definedNames>
    <definedName name="_xlcn.WorksheetConnection_Consulta_Ellen.xlsxrequisitos1" hidden="1">REQUISITOS[]</definedName>
    <definedName name="DadosExternos_1" localSheetId="0" hidden="1">matriz!$G$1:$H$2</definedName>
  </definedNames>
  <calcPr calcId="191029"/>
  <pivotCaches>
    <pivotCache cacheId="452" r:id="rId5"/>
    <pivotCache cacheId="453" r:id="rId6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ICMS IPI - Movimentos C170_0166fa10-bbe7-46bc-b162-aab6cf647b4e" name="ICMS IPI - Movimentos C170" connection="Consulta - ICMS IPI - Movimentos C170"/>
          <x15:modelTable id="Chaves ICMS IPI C170_c2352f0e-4158-49a9-b8ef-128ffb0f0101" name="Chaves ICMS IPI C170" connection="Consulta - Chaves ICMS IPI C170"/>
          <x15:modelTable id="NFe - Cod produtos_667884bf-21e2-4279-9275-f836382d6f64" name="NFe - Cod produtos" connection="Consulta - NFe - Cod produtos"/>
          <x15:modelTable id="Resultado_ec64918a-380f-4f37-a31a-bce866a7af04" name="Resultado" connection="Consulta - Resultado"/>
          <x15:modelTable id="ICMS IPI - Movimentos C425_70f5ddc4-68ba-417d-ba9b-a37f52eb1eb7" name="ICMS IPI - Movimentos C425" connection="Consulta - ICMS IPI - Movimentos C425 - saídass"/>
          <x15:modelTable id="requisitos" name="requisitos" connection="WorksheetConnection_Consulta_Ellen.xlsx!requisitos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4" i="66" l="1"/>
  <c r="AA4" i="66"/>
  <c r="AB4" i="66" s="1"/>
  <c r="V4" i="66"/>
  <c r="U4" i="66"/>
  <c r="W4" i="66" s="1"/>
  <c r="T4" i="66"/>
  <c r="Q4" i="66"/>
  <c r="N4" i="66"/>
  <c r="M4" i="66"/>
  <c r="L4" i="66"/>
  <c r="AB3" i="66"/>
  <c r="AC3" i="66" s="1"/>
  <c r="AA3" i="66"/>
  <c r="W3" i="66"/>
  <c r="V3" i="66"/>
  <c r="U3" i="66"/>
  <c r="T3" i="66"/>
  <c r="Q3" i="66"/>
  <c r="AC2" i="66"/>
  <c r="AB2" i="66"/>
  <c r="AA2" i="66"/>
  <c r="Z2" i="66"/>
  <c r="Y2" i="66"/>
  <c r="X2" i="66"/>
  <c r="T2" i="66"/>
  <c r="Q2" i="66"/>
  <c r="L4" i="78"/>
  <c r="K4" i="78"/>
  <c r="J4" i="78"/>
  <c r="M4" i="78"/>
  <c r="H4" i="78"/>
  <c r="E4" i="78"/>
  <c r="D4" i="78"/>
  <c r="C4" i="78"/>
  <c r="M3" i="78"/>
  <c r="L3" i="78"/>
  <c r="K3" i="78"/>
  <c r="J3" i="78"/>
  <c r="H3" i="78"/>
  <c r="E3" i="78"/>
  <c r="D3" i="78"/>
  <c r="C3" i="78"/>
  <c r="M2" i="78"/>
  <c r="L2" i="78"/>
  <c r="K2" i="78"/>
  <c r="H2" i="78"/>
  <c r="J2" i="78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2D02D6E-D792-4FF8-AA0F-95F7BE91237E}" keepAlive="1" name="Consulta - ano_fim" description="Ligação à consulta 'ano_fim' no livro." type="5" refreshedVersion="8" background="1" saveData="1">
    <dbPr connection="Provider=Microsoft.Mashup.OleDb.1;Data Source=$Workbook$;Location=ano_fim;Extended Properties=&quot;&quot;" command="SELECT * FROM [ano_fim]"/>
  </connection>
  <connection id="2" xr16:uid="{30C5CBEB-D66D-448C-8A7F-7E8D51746F59}" keepAlive="1" name="Consulta - ano_ini" description="Ligação à consulta 'ano_ini' no livro." type="5" refreshedVersion="8" background="1" saveData="1">
    <dbPr connection="Provider=Microsoft.Mashup.OleDb.1;Data Source=$Workbook$;Location=ano_ini;Extended Properties=&quot;&quot;" command="SELECT * FROM [ano_ini]"/>
  </connection>
  <connection id="3" xr16:uid="{0471DB9D-03E2-4359-AF8E-E72FDED356FF}" name="Consulta - Chaves ICMS IPI C170" description="Conexão com a consulta 'Chaves ICMS IPI C170' na pasta de trabalho." type="100" refreshedVersion="8" minRefreshableVersion="5">
    <extLst>
      <ext xmlns:x15="http://schemas.microsoft.com/office/spreadsheetml/2010/11/main" uri="{DE250136-89BD-433C-8126-D09CA5730AF9}">
        <x15:connection id="de7fda0e-fddb-4ee7-9698-00542445f0af">
          <x15:oledbPr connection="Provider=Microsoft.Mashup.OleDb.1;Data Source=$Workbook$;Location=&quot;Chaves ICMS IPI C170&quot;;Extended Properties=&quot;&quot;">
            <x15:dbTables>
              <x15:dbTable name="Chaves ICMS IPI C170"/>
            </x15:dbTables>
          </x15:oledbPr>
        </x15:connection>
      </ext>
    </extLst>
  </connection>
  <connection id="4" xr16:uid="{49C8D3FA-892B-4F9E-80B2-FD1CCFB1ABD5}" keepAlive="1" name="Consulta - cnpj" description="Ligação à consulta 'cnpj' no livro." type="5" refreshedVersion="8" background="1" saveData="1">
    <dbPr connection="Provider=Microsoft.Mashup.OleDb.1;Data Source=$Workbook$;Location=cnpj;Extended Properties=&quot;&quot;" command="SELECT * FROM [cnpj]"/>
  </connection>
  <connection id="5" xr16:uid="{2C0FAD3C-4C12-4753-A609-60BC47B87C91}" keepAlive="1" name="Consulta - Estoque 1300" description="Conexão com a consulta 'Estoque 1300' na pasta de trabalho." type="5" refreshedVersion="8" background="1" saveData="1">
    <dbPr connection="Provider=Microsoft.Mashup.OleDb.1;Data Source=$Workbook$;Location=&quot;Estoque 1300&quot;;Extended Properties=&quot;&quot;" command="SELECT * FROM [Estoque 1300]"/>
  </connection>
  <connection id="6" xr16:uid="{4DF86335-EB6B-42C7-8F02-0F4EFDCA3FC2}" keepAlive="1" name="Consulta - fxEvolucaoSaldo" description="Conexão com a consulta 'fxEvolucaoSaldo' na pasta de trabalho." type="5" refreshedVersion="0" background="1">
    <dbPr connection="Provider=Microsoft.Mashup.OleDb.1;Data Source=$Workbook$;Location=fxEvolucaoSaldo;Extended Properties=&quot;&quot;" command="SELECT * FROM [fxEvolucaoSaldo]"/>
  </connection>
  <connection id="7" xr16:uid="{B750870B-BCB9-4245-B005-6EA0976B22D3}" name="Consulta - ICMS IPI - Movimentos C170" description="Conexão com a consulta 'ICMS IPI - Movimentos C170' na pasta de trabalho." type="100" refreshedVersion="8" minRefreshableVersion="5">
    <extLst>
      <ext xmlns:x15="http://schemas.microsoft.com/office/spreadsheetml/2010/11/main" uri="{DE250136-89BD-433C-8126-D09CA5730AF9}">
        <x15:connection id="69dff167-dc85-41b7-a4e0-9a93c7661660">
          <x15:oledbPr connection="Provider=Microsoft.Mashup.OleDb.1;Data Source=$Workbook$;Location=&quot;ICMS IPI - Movimentos C170&quot;;Extended Properties=&quot;&quot;">
            <x15:dbTables>
              <x15:dbTable name="ICMS IPI - Movimentos C170"/>
            </x15:dbTables>
          </x15:oledbPr>
        </x15:connection>
      </ext>
    </extLst>
  </connection>
  <connection id="8" xr16:uid="{D08F979A-C91D-43EA-89DE-6F01EC045EAC}" name="Consulta - ICMS IPI - Movimentos C425 - saídass" description="Conexão com a consulta 'ICMS IPI - Movimentos C425 - saídass' na pasta de trabalho." type="100" refreshedVersion="8" minRefreshableVersion="5">
    <extLst>
      <ext xmlns:x15="http://schemas.microsoft.com/office/spreadsheetml/2010/11/main" uri="{DE250136-89BD-433C-8126-D09CA5730AF9}">
        <x15:connection id="8975df47-0cc4-41f5-8492-18caf3dbc490">
          <x15:oledbPr connection="Provider=Microsoft.Mashup.OleDb.1;Data Source=$Workbook$;Location=&quot;ICMS IPI - Movimentos C425 - saídass&quot;;Extended Properties=&quot;&quot;">
            <x15:dbTables>
              <x15:dbTable name="ICMS IPI - Movimentos C425 - saídass"/>
            </x15:dbTables>
          </x15:oledbPr>
        </x15:connection>
      </ext>
    </extLst>
  </connection>
  <connection id="9" xr16:uid="{619D649B-6D8B-4438-BD7B-0DF2C56BD51A}" keepAlive="1" name="Consulta - mes_fim" description="Ligação à consulta 'mes_fim' no livro." type="5" refreshedVersion="8" background="1" saveData="1">
    <dbPr connection="Provider=Microsoft.Mashup.OleDb.1;Data Source=$Workbook$;Location=mes_fim;Extended Properties=&quot;&quot;" command="SELECT * FROM [mes_fim]"/>
  </connection>
  <connection id="10" xr16:uid="{2326CD83-18D3-4ED1-BB25-20B0F173DA66}" keepAlive="1" name="Consulta - mes_ini" description="Ligação à consulta 'mes_ini' no livro." type="5" refreshedVersion="8" background="1" saveData="1">
    <dbPr connection="Provider=Microsoft.Mashup.OleDb.1;Data Source=$Workbook$;Location=mes_ini;Extended Properties=&quot;&quot;" command="SELECT * FROM [mes_ini]"/>
  </connection>
  <connection id="11" xr16:uid="{86BD3229-4ADB-42E7-A952-16E0683F5689}" name="Consulta - NFe - Cod produtos" description="Conexão com a consulta 'NFe - Cod produtos' na pasta de trabalho." type="100" refreshedVersion="8" minRefreshableVersion="5">
    <extLst>
      <ext xmlns:x15="http://schemas.microsoft.com/office/spreadsheetml/2010/11/main" uri="{DE250136-89BD-433C-8126-D09CA5730AF9}">
        <x15:connection id="885dc5be-292c-4fb6-9c5f-5445eaa4b459">
          <x15:oledbPr connection="Provider=Microsoft.Mashup.OleDb.1;Data Source=$Workbook$;Location=&quot;NFe - Cod produtos&quot;;Extended Properties=&quot;&quot;">
            <x15:dbTables>
              <x15:dbTable name="NFe - Cod produtos"/>
            </x15:dbTables>
          </x15:oledbPr>
        </x15:connection>
      </ext>
    </extLst>
  </connection>
  <connection id="12" xr16:uid="{474D7E66-8628-4CC9-94FF-C0A3330416D2}" keepAlive="1" name="Consulta - NFe - entrada" description="Conexão com a consulta 'NFe - entrada' na pasta de trabalho." type="5" refreshedVersion="0" background="1">
    <dbPr connection="Provider=Microsoft.Mashup.OleDb.1;Data Source=$Workbook$;Location=&quot;NFe - entrada&quot;;Extended Properties=&quot;&quot;" command="SELECT * FROM [NFe - entrada]"/>
  </connection>
  <connection id="13" xr16:uid="{377B2AFB-CCEC-454A-93B7-480D4D63C41A}" keepAlive="1" name="Consulta - NFe - entrada - ajustado" description="Conexão com a consulta 'NFe - entrada - ajustado' na pasta de trabalho." type="5" refreshedVersion="8" background="1" saveData="1">
    <dbPr connection="Provider=Microsoft.Mashup.OleDb.1;Data Source=$Workbook$;Location=&quot;NFe - entrada - ajustado&quot;;Extended Properties=&quot;&quot;" command="SELECT * FROM [NFe - entrada - ajustado]"/>
  </connection>
  <connection id="14" xr16:uid="{F606B0DA-86F0-4BEA-8C6B-A2D08E23B5C6}" keepAlive="1" name="Consulta - NFe - entrada - qtd ajustado" description="Conexão com a consulta 'NFe - entrada - qtd ajustado' na pasta de trabalho." type="5" refreshedVersion="8" background="1" saveData="1">
    <dbPr connection="Provider=Microsoft.Mashup.OleDb.1;Data Source=$Workbook$;Location=&quot;NFe - entrada - qtd ajustado&quot;;Extended Properties=&quot;&quot;" command="SELECT * FROM [NFe - entrada - qtd ajustado]"/>
  </connection>
  <connection id="15" xr16:uid="{C803E50A-2096-428F-A736-58149C68B521}" keepAlive="1" name="Consulta - NFe - entrada - vl_item ajustado" description="Conexão com a consulta 'NFe - entrada - vl_item ajustado' na pasta de trabalho." type="5" refreshedVersion="8" background="1" saveData="1">
    <dbPr connection="Provider=Microsoft.Mashup.OleDb.1;Data Source=$Workbook$;Location=&quot;NFe - entrada - vl_item ajustado&quot;;Extended Properties=&quot;&quot;" command="SELECT * FROM [NFe - entrada - vl_item ajustado]"/>
  </connection>
  <connection id="16" xr16:uid="{E334C16B-6821-4409-8EB1-DF2637923D1F}" keepAlive="1" name="Consulta - NFe xml" description="Conexão com a consulta 'NFe xml' na pasta de trabalho." type="5" refreshedVersion="8" background="1" saveData="1">
    <dbPr connection="Provider=Microsoft.Mashup.OleDb.1;Data Source=$Workbook$;Location=&quot;NFe xml&quot;;Extended Properties=&quot;&quot;" command="SELECT * FROM [NFe xml]"/>
  </connection>
  <connection id="17" xr16:uid="{FE2C7C64-D68C-471E-93C2-FD3607D97126}" keepAlive="1" name="Consulta - produtos" description="Conexão com a consulta 'produtos' na pasta de trabalho." type="5" refreshedVersion="0" background="1">
    <dbPr connection="Provider=Microsoft.Mashup.OleDb.1;Data Source=$Workbook$;Location=produtos;Extended Properties=&quot;&quot;" command="SELECT * FROM [produtos]"/>
  </connection>
  <connection id="18" xr16:uid="{2D5E1FD9-22FD-4F86-9ACF-CA667963F12D}" name="Consulta - Resultado" description="Conexão com a consulta 'Resultado' na pasta de trabalho." type="100" refreshedVersion="8" minRefreshableVersion="5">
    <extLst>
      <ext xmlns:x15="http://schemas.microsoft.com/office/spreadsheetml/2010/11/main" uri="{DE250136-89BD-433C-8126-D09CA5730AF9}">
        <x15:connection id="33a6536f-13e3-4cff-9c02-3d6f3d7ee02d">
          <x15:oledbPr connection="Provider=Microsoft.Mashup.OleDb.1;Data Source=$Workbook$;Location=Resultado;Extended Properties=&quot;&quot;">
            <x15:dbTables>
              <x15:dbTable name="Resultado"/>
            </x15:dbTables>
          </x15:oledbPr>
        </x15:connection>
      </ext>
    </extLst>
  </connection>
  <connection id="19" xr16:uid="{8B5A826F-510C-43B8-B8E8-CA19FC28B28D}" keepAlive="1" name="Consulta - Resultado - positivo" description="Conexão com a consulta 'Resultado - positivo' na pasta de trabalho." type="5" refreshedVersion="0" background="1">
    <dbPr connection="Provider=Microsoft.Mashup.OleDb.1;Data Source=$Workbook$;Location=&quot;Resultado - positivo&quot;;Extended Properties=&quot;&quot;" command="SELECT * FROM [Resultado - positivo]"/>
  </connection>
  <connection id="20" xr16:uid="{F8F08A72-7E8D-4500-BFE0-4E0C15B88A85}" keepAlive="1" name="Consulta - SPED ICMS IPI - Cod produtos" description="Conexão com a consulta 'SPED ICMS IPI - Cod produtos' na pasta de trabalho." type="5" refreshedVersion="0" background="1">
    <dbPr connection="Provider=Microsoft.Mashup.OleDb.1;Data Source=$Workbook$;Location=&quot;SPED ICMS IPI - Cod produtos&quot;;Extended Properties=&quot;&quot;" command="SELECT * FROM [SPED ICMS IPI - Cod produtos]"/>
  </connection>
  <connection id="21" xr16:uid="{49F5B3B1-041C-41A1-B822-9D5AD5101283}" keepAlive="1" name="Consulta - transmissão" description="Ligação à consulta 'transmissão' no livro." type="5" refreshedVersion="8" background="1" saveData="1">
    <dbPr connection="Provider=Microsoft.Mashup.OleDb.1;Data Source=$Workbook$;Location=transmissão;Extended Properties=&quot;&quot;" command="SELECT * FROM [transmissão]"/>
  </connection>
  <connection id="22" xr16:uid="{48F043BF-DDBF-45B0-A660-5B8873AB6CBC}" keepAlive="1" name="ThisWorkbookDataModel" description="Modelo de Dados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3" xr16:uid="{74314E73-6769-44C3-B06C-296B9B34BD78}" name="WorksheetConnection_Consulta_Ellen.xlsx!requisitos" type="102" refreshedVersion="8" minRefreshableVersion="5">
    <extLst>
      <ext xmlns:x15="http://schemas.microsoft.com/office/spreadsheetml/2010/11/main" uri="{DE250136-89BD-433C-8126-D09CA5730AF9}">
        <x15:connection id="requisitos">
          <x15:rangePr sourceName="_xlcn.WorksheetConnection_Consulta_Ellen.xlsxrequisitos1"/>
        </x15:connection>
      </ext>
    </extLst>
  </connection>
</connections>
</file>

<file path=xl/sharedStrings.xml><?xml version="1.0" encoding="utf-8"?>
<sst xmlns="http://schemas.openxmlformats.org/spreadsheetml/2006/main" count="308" uniqueCount="90">
  <si>
    <t>CNPJ matriz</t>
  </si>
  <si>
    <t>Ano inicial</t>
  </si>
  <si>
    <t>Mês inicial</t>
  </si>
  <si>
    <t>Ano final</t>
  </si>
  <si>
    <t>Mês final</t>
  </si>
  <si>
    <t>Transmissão</t>
  </si>
  <si>
    <t>TRANSMITIDO</t>
  </si>
  <si>
    <t>cnpj</t>
  </si>
  <si>
    <t>nome</t>
  </si>
  <si>
    <t>27.734.970/0001-77</t>
  </si>
  <si>
    <t>ARGOLO GROUP COMERCIAL DE ALIMENTOS LTDA</t>
  </si>
  <si>
    <t>4</t>
  </si>
  <si>
    <t>2</t>
  </si>
  <si>
    <t>1</t>
  </si>
  <si>
    <t>decricao</t>
  </si>
  <si>
    <t>cod_item</t>
  </si>
  <si>
    <t>cod_produto</t>
  </si>
  <si>
    <t>27154726</t>
  </si>
  <si>
    <t>7558</t>
  </si>
  <si>
    <t>descricao</t>
  </si>
  <si>
    <t>GASOLINA COMUM</t>
  </si>
  <si>
    <t>GASOLINA PETROBRAS GRID</t>
  </si>
  <si>
    <t>EXTRADIESEL S10</t>
  </si>
  <si>
    <t>DIESEL S500 COMUM</t>
  </si>
  <si>
    <t>competencia</t>
  </si>
  <si>
    <t>000000000001000078</t>
  </si>
  <si>
    <t>000000000001000088</t>
  </si>
  <si>
    <t>000000000001009299</t>
  </si>
  <si>
    <t>000000000001011674</t>
  </si>
  <si>
    <t>000000000001011675</t>
  </si>
  <si>
    <t>Total Geral</t>
  </si>
  <si>
    <t>GASOLINA COMUM C</t>
  </si>
  <si>
    <t>GASOLINA COMUM C ADIT PETROBRAS GRID</t>
  </si>
  <si>
    <t>OLEO DIESEL B S500</t>
  </si>
  <si>
    <t>OLEO DIESEL B S10</t>
  </si>
  <si>
    <t>OLEO DIESEL B S10 ADIT PETROBRAS GRID</t>
  </si>
  <si>
    <t>Valor item</t>
  </si>
  <si>
    <t>Alíquota ICMS</t>
  </si>
  <si>
    <t>Qtd vendida</t>
  </si>
  <si>
    <t>Valor venda</t>
  </si>
  <si>
    <t>Valor unit. Venda</t>
  </si>
  <si>
    <t>Valor unit. ST</t>
  </si>
  <si>
    <t>BC ST presumido</t>
  </si>
  <si>
    <t>Diferença de BC</t>
  </si>
  <si>
    <t>Valor Complementação</t>
  </si>
  <si>
    <t>Valor Restituir</t>
  </si>
  <si>
    <t>e</t>
  </si>
  <si>
    <t>s</t>
  </si>
  <si>
    <t>m</t>
  </si>
  <si>
    <t>si</t>
  </si>
  <si>
    <t>sf</t>
  </si>
  <si>
    <t>msi</t>
  </si>
  <si>
    <t>Data</t>
  </si>
  <si>
    <t>qtd_entrada</t>
  </si>
  <si>
    <t>valor_entrada</t>
  </si>
  <si>
    <t>preco_medio_entrada</t>
  </si>
  <si>
    <t>qtd_saida</t>
  </si>
  <si>
    <t>valor_saida</t>
  </si>
  <si>
    <t>A</t>
  </si>
  <si>
    <t>saldo_final_qtd</t>
  </si>
  <si>
    <t>saldo_final_valor</t>
  </si>
  <si>
    <t>qtd_inicial</t>
  </si>
  <si>
    <t>valor_inicial</t>
  </si>
  <si>
    <t>preco_medio_inicial</t>
  </si>
  <si>
    <t>Preco_medio_final</t>
  </si>
  <si>
    <t>Cod_produto</t>
  </si>
  <si>
    <t>Competência</t>
  </si>
  <si>
    <t>Produto</t>
  </si>
  <si>
    <t>SI QTD</t>
  </si>
  <si>
    <t>SI UNIT</t>
  </si>
  <si>
    <t>E QTD</t>
  </si>
  <si>
    <t>E UNIT</t>
  </si>
  <si>
    <t>E TOTAL</t>
  </si>
  <si>
    <t>SI TOTAL</t>
  </si>
  <si>
    <t>S QTD</t>
  </si>
  <si>
    <t>S UNIT</t>
  </si>
  <si>
    <t>S TOTAL</t>
  </si>
  <si>
    <t>SF QTD</t>
  </si>
  <si>
    <t>SF UNIT</t>
  </si>
  <si>
    <t>SF TOTAL</t>
  </si>
  <si>
    <t>GASOLINA</t>
  </si>
  <si>
    <t>ALCOOL</t>
  </si>
  <si>
    <t>AJUSTE QTD</t>
  </si>
  <si>
    <t>AJUSTE UNIT</t>
  </si>
  <si>
    <t>AJUSTE TOTAL</t>
  </si>
  <si>
    <t>DIFERENÇA BC</t>
  </si>
  <si>
    <t>CRÉDITO</t>
  </si>
  <si>
    <t>DIFERENÇA</t>
  </si>
  <si>
    <t>RESTITUIÇÃO</t>
  </si>
  <si>
    <t>COMPLEMENTAÇÃO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</si>
</sst>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"/>
    <numFmt numFmtId="165" formatCode="0.00%;\-0.00%;0.00%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10">
    <xf numFmtId="0" fontId="0" fillId="0" borderId="0" xfId="0"/>
    <xf numFmtId="49" fontId="0" fillId="0" borderId="0" xfId="0" applyNumberFormat="1"/>
    <xf numFmtId="14" fontId="0" fillId="0" borderId="0" xfId="0" applyNumberFormat="1"/>
    <xf numFmtId="0" fontId="0" fillId="0" borderId="0" xfId="0" pivotButton="1"/>
    <xf numFmtId="4" fontId="0" fillId="0" borderId="0" xfId="0" applyNumberFormat="1"/>
    <xf numFmtId="164" fontId="0" fillId="0" borderId="0" xfId="0" applyNumberFormat="1"/>
    <xf numFmtId="165" fontId="0" fillId="0" borderId="0" xfId="0" applyNumberFormat="1"/>
    <xf numFmtId="43" fontId="0" fillId="0" borderId="0" xfId="2" applyFont="1"/>
    <xf numFmtId="17" fontId="0" fillId="0" borderId="0" xfId="0" applyNumberFormat="1"/>
    <xf numFmtId="43" fontId="0" fillId="0" borderId="0" xfId="0" applyNumberFormat="1"/>
  </cellXfs>
  <cellStyles count="3">
    <cellStyle name="Normal" xfId="0" builtinId="0"/>
    <cellStyle name="Normal 3" xfId="1" xr:uid="{4F160067-EDB1-44F7-BB07-6709D43C1217}"/>
    <cellStyle name="Vírgula" xfId="2" builtinId="3"/>
  </cellStyles>
  <dxfs count="3">
    <dxf>
      <numFmt numFmtId="0" formatCode="General"/>
    </dxf>
    <dxf>
      <numFmt numFmtId="0" formatCode="General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26" Type="http://schemas.openxmlformats.org/officeDocument/2006/relationships/customXml" Target="../customXml/item14.xml"/><Relationship Id="rId39" Type="http://schemas.openxmlformats.org/officeDocument/2006/relationships/customXml" Target="../customXml/item27.xml"/><Relationship Id="rId21" Type="http://schemas.openxmlformats.org/officeDocument/2006/relationships/customXml" Target="../customXml/item9.xml"/><Relationship Id="rId34" Type="http://schemas.openxmlformats.org/officeDocument/2006/relationships/customXml" Target="../customXml/item22.xml"/><Relationship Id="rId42" Type="http://schemas.openxmlformats.org/officeDocument/2006/relationships/customXml" Target="../customXml/item30.xml"/><Relationship Id="rId47" Type="http://schemas.openxmlformats.org/officeDocument/2006/relationships/customXml" Target="../customXml/item35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29" Type="http://schemas.openxmlformats.org/officeDocument/2006/relationships/customXml" Target="../customXml/item17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powerPivotData" Target="model/item.data"/><Relationship Id="rId24" Type="http://schemas.openxmlformats.org/officeDocument/2006/relationships/customXml" Target="../customXml/item12.xml"/><Relationship Id="rId32" Type="http://schemas.openxmlformats.org/officeDocument/2006/relationships/customXml" Target="../customXml/item20.xml"/><Relationship Id="rId37" Type="http://schemas.openxmlformats.org/officeDocument/2006/relationships/customXml" Target="../customXml/item25.xml"/><Relationship Id="rId40" Type="http://schemas.openxmlformats.org/officeDocument/2006/relationships/customXml" Target="../customXml/item28.xml"/><Relationship Id="rId45" Type="http://schemas.openxmlformats.org/officeDocument/2006/relationships/customXml" Target="../customXml/item33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3.xml"/><Relationship Id="rId23" Type="http://schemas.openxmlformats.org/officeDocument/2006/relationships/customXml" Target="../customXml/item11.xml"/><Relationship Id="rId28" Type="http://schemas.openxmlformats.org/officeDocument/2006/relationships/customXml" Target="../customXml/item16.xml"/><Relationship Id="rId36" Type="http://schemas.openxmlformats.org/officeDocument/2006/relationships/customXml" Target="../customXml/item24.xml"/><Relationship Id="rId10" Type="http://schemas.openxmlformats.org/officeDocument/2006/relationships/sharedStrings" Target="sharedStrings.xml"/><Relationship Id="rId19" Type="http://schemas.openxmlformats.org/officeDocument/2006/relationships/customXml" Target="../customXml/item7.xml"/><Relationship Id="rId31" Type="http://schemas.openxmlformats.org/officeDocument/2006/relationships/customXml" Target="../customXml/item19.xml"/><Relationship Id="rId44" Type="http://schemas.openxmlformats.org/officeDocument/2006/relationships/customXml" Target="../customXml/item32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Relationship Id="rId22" Type="http://schemas.openxmlformats.org/officeDocument/2006/relationships/customXml" Target="../customXml/item10.xml"/><Relationship Id="rId27" Type="http://schemas.openxmlformats.org/officeDocument/2006/relationships/customXml" Target="../customXml/item15.xml"/><Relationship Id="rId30" Type="http://schemas.openxmlformats.org/officeDocument/2006/relationships/customXml" Target="../customXml/item18.xml"/><Relationship Id="rId35" Type="http://schemas.openxmlformats.org/officeDocument/2006/relationships/customXml" Target="../customXml/item23.xml"/><Relationship Id="rId43" Type="http://schemas.openxmlformats.org/officeDocument/2006/relationships/customXml" Target="../customXml/item31.xml"/><Relationship Id="rId48" Type="http://schemas.openxmlformats.org/officeDocument/2006/relationships/customXml" Target="../customXml/item36.xml"/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5" Type="http://schemas.openxmlformats.org/officeDocument/2006/relationships/customXml" Target="../customXml/item13.xml"/><Relationship Id="rId33" Type="http://schemas.openxmlformats.org/officeDocument/2006/relationships/customXml" Target="../customXml/item21.xml"/><Relationship Id="rId38" Type="http://schemas.openxmlformats.org/officeDocument/2006/relationships/customXml" Target="../customXml/item26.xml"/><Relationship Id="rId46" Type="http://schemas.openxmlformats.org/officeDocument/2006/relationships/customXml" Target="../customXml/item34.xml"/><Relationship Id="rId20" Type="http://schemas.openxmlformats.org/officeDocument/2006/relationships/customXml" Target="../customXml/item8.xml"/><Relationship Id="rId41" Type="http://schemas.openxmlformats.org/officeDocument/2006/relationships/customXml" Target="../customXml/item2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gustavo ribeiro" refreshedDate="45153.735983217593" backgroundQuery="1" createdVersion="8" refreshedVersion="8" minRefreshableVersion="3" recordCount="0" supportSubquery="1" supportAdvancedDrill="1" xr:uid="{410E67AD-F443-4A1F-A6D7-4B597854A56B}">
  <cacheSource type="external" connectionId="22"/>
  <cacheFields count="3">
    <cacheField name="[ICMS IPI - Movimentos C170].[cod_item].[cod_item]" caption="cod_item" numFmtId="0" hierarchy="10" level="1">
      <sharedItems count="4">
        <s v="1"/>
        <s v="2"/>
        <s v="4"/>
        <s v="7558"/>
      </sharedItems>
    </cacheField>
    <cacheField name="[ICMS IPI - Movimentos C170].[descricao].[descricao]" caption="descricao" numFmtId="0" hierarchy="11" level="1">
      <sharedItems count="4">
        <s v="GASOLINA COMUM"/>
        <s v="GASOLINA PETROBRAS GRID"/>
        <s v="EXTRADIESEL S10"/>
        <s v="DIESEL S500 COMUM"/>
      </sharedItems>
    </cacheField>
    <cacheField name="[Measures].[Soma de vl_item]" caption="Soma de vl_item" numFmtId="0" hierarchy="57" level="32767"/>
  </cacheFields>
  <cacheHierarchies count="68">
    <cacheHierarchy uniqueName="[Chaves ICMS IPI C170].[competencia]" caption="competencia" attribute="1" time="1" defaultMemberUniqueName="[Chaves ICMS IPI C170].[competencia].[All]" allUniqueName="[Chaves ICMS IPI C170].[competencia].[All]" dimensionUniqueName="[Chaves ICMS IPI C170]" displayFolder="" count="0" memberValueDatatype="7" unbalanced="0"/>
    <cacheHierarchy uniqueName="[Chaves ICMS IPI C170].[chave_nfe]" caption="chave_nfe" attribute="1" defaultMemberUniqueName="[Chaves ICMS IPI C170].[chave_nfe].[All]" allUniqueName="[Chaves ICMS IPI C170].[chave_nfe].[All]" dimensionUniqueName="[Chaves ICMS IPI C170]" displayFolder="" count="0" memberValueDatatype="130" unbalanced="0"/>
    <cacheHierarchy uniqueName="[Chaves ICMS IPI C170].[cnpj]" caption="cnpj" attribute="1" defaultMemberUniqueName="[Chaves ICMS IPI C170].[cnpj].[All]" allUniqueName="[Chaves ICMS IPI C170].[cnpj].[All]" dimensionUniqueName="[Chaves ICMS IPI C170]" displayFolder="" count="0" memberValueDatatype="130" unbalanced="0"/>
    <cacheHierarchy uniqueName="[Chaves ICMS IPI C170].[cod_item]" caption="cod_item" attribute="1" defaultMemberUniqueName="[Chaves ICMS IPI C170].[cod_item].[All]" allUniqueName="[Chaves ICMS IPI C170].[cod_item].[All]" dimensionUniqueName="[Chaves ICMS IPI C170]" displayFolder="" count="0" memberValueDatatype="130" unbalanced="0"/>
    <cacheHierarchy uniqueName="[Chaves ICMS IPI C170].[descricao]" caption="descricao" attribute="1" defaultMemberUniqueName="[Chaves ICMS IPI C170].[descricao].[All]" allUniqueName="[Chaves ICMS IPI C170].[descricao].[All]" dimensionUniqueName="[Chaves ICMS IPI C170]" displayFolder="" count="0" memberValueDatatype="130" unbalanced="0"/>
    <cacheHierarchy uniqueName="[Chaves ICMS IPI C170].[cfop]" caption="cfop" attribute="1" defaultMemberUniqueName="[Chaves ICMS IPI C170].[cfop].[All]" allUniqueName="[Chaves ICMS IPI C170].[cfop].[All]" dimensionUniqueName="[Chaves ICMS IPI C170]" displayFolder="" count="0" memberValueDatatype="130" unbalanced="0"/>
    <cacheHierarchy uniqueName="[Chaves ICMS IPI C170].[qtd]" caption="qtd" attribute="1" defaultMemberUniqueName="[Chaves ICMS IPI C170].[qtd].[All]" allUniqueName="[Chaves ICMS IPI C170].[qtd].[All]" dimensionUniqueName="[Chaves ICMS IPI C170]" displayFolder="" count="0" memberValueDatatype="5" unbalanced="0"/>
    <cacheHierarchy uniqueName="[Chaves ICMS IPI C170].[vl_item]" caption="vl_item" attribute="1" defaultMemberUniqueName="[Chaves ICMS IPI C170].[vl_item].[All]" allUniqueName="[Chaves ICMS IPI C170].[vl_item].[All]" dimensionUniqueName="[Chaves ICMS IPI C170]" displayFolder="" count="0" memberValueDatatype="5" unbalanced="0"/>
    <cacheHierarchy uniqueName="[ICMS IPI - Movimentos C170].[competencia]" caption="competencia" attribute="1" time="1" defaultMemberUniqueName="[ICMS IPI - Movimentos C170].[competencia].[All]" allUniqueName="[ICMS IPI - Movimentos C170].[competencia].[All]" dimensionUniqueName="[ICMS IPI - Movimentos C170]" displayFolder="" count="0" memberValueDatatype="7" unbalanced="0"/>
    <cacheHierarchy uniqueName="[ICMS IPI - Movimentos C170].[cnpj]" caption="cnpj" attribute="1" defaultMemberUniqueName="[ICMS IPI - Movimentos C170].[cnpj].[All]" allUniqueName="[ICMS IPI - Movimentos C170].[cnpj].[All]" dimensionUniqueName="[ICMS IPI - Movimentos C170]" displayFolder="" count="0" memberValueDatatype="130" unbalanced="0"/>
    <cacheHierarchy uniqueName="[ICMS IPI - Movimentos C170].[cod_item]" caption="cod_item" attribute="1" defaultMemberUniqueName="[ICMS IPI - Movimentos C170].[cod_item].[All]" allUniqueName="[ICMS IPI - Movimentos C170].[cod_item].[All]" dimensionUniqueName="[ICMS IPI - Movimentos C170]" displayFolder="" count="2" memberValueDatatype="130" unbalanced="0">
      <fieldsUsage count="2">
        <fieldUsage x="-1"/>
        <fieldUsage x="0"/>
      </fieldsUsage>
    </cacheHierarchy>
    <cacheHierarchy uniqueName="[ICMS IPI - Movimentos C170].[descricao]" caption="descricao" attribute="1" defaultMemberUniqueName="[ICMS IPI - Movimentos C170].[descricao].[All]" allUniqueName="[ICMS IPI - Movimentos C170].[descricao].[All]" dimensionUniqueName="[ICMS IPI - Movimentos C170]" displayFolder="" count="2" memberValueDatatype="130" unbalanced="0">
      <fieldsUsage count="2">
        <fieldUsage x="-1"/>
        <fieldUsage x="1"/>
      </fieldsUsage>
    </cacheHierarchy>
    <cacheHierarchy uniqueName="[ICMS IPI - Movimentos C170].[cfop]" caption="cfop" attribute="1" defaultMemberUniqueName="[ICMS IPI - Movimentos C170].[cfop].[All]" allUniqueName="[ICMS IPI - Movimentos C170].[cfop].[All]" dimensionUniqueName="[ICMS IPI - Movimentos C170]" displayFolder="" count="0" memberValueDatatype="130" unbalanced="0"/>
    <cacheHierarchy uniqueName="[ICMS IPI - Movimentos C170].[qtd]" caption="qtd" attribute="1" defaultMemberUniqueName="[ICMS IPI - Movimentos C170].[qtd].[All]" allUniqueName="[ICMS IPI - Movimentos C170].[qtd].[All]" dimensionUniqueName="[ICMS IPI - Movimentos C170]" displayFolder="" count="0" memberValueDatatype="5" unbalanced="0"/>
    <cacheHierarchy uniqueName="[ICMS IPI - Movimentos C170].[vl_item]" caption="vl_item" attribute="1" defaultMemberUniqueName="[ICMS IPI - Movimentos C170].[vl_item].[All]" allUniqueName="[ICMS IPI - Movimentos C170].[vl_item].[All]" dimensionUniqueName="[ICMS IPI - Movimentos C170]" displayFolder="" count="0" memberValueDatatype="5" unbalanced="0"/>
    <cacheHierarchy uniqueName="[ICMS IPI - Movimentos C170].[Média ponderada]" caption="Média ponderada" attribute="1" defaultMemberUniqueName="[ICMS IPI - Movimentos C170].[Média ponderada].[All]" allUniqueName="[ICMS IPI - Movimentos C170].[Média ponderada].[All]" dimensionUniqueName="[ICMS IPI - Movimentos C170]" displayFolder="" count="0" memberValueDatatype="130" unbalanced="0"/>
    <cacheHierarchy uniqueName="[ICMS IPI - Movimentos C425].[competencia]" caption="competencia" attribute="1" time="1" defaultMemberUniqueName="[ICMS IPI - Movimentos C425].[competencia].[All]" allUniqueName="[ICMS IPI - Movimentos C425].[competencia].[All]" dimensionUniqueName="[ICMS IPI - Movimentos C425]" displayFolder="" count="0" memberValueDatatype="7" unbalanced="0"/>
    <cacheHierarchy uniqueName="[ICMS IPI - Movimentos C425].[cnpj]" caption="cnpj" attribute="1" defaultMemberUniqueName="[ICMS IPI - Movimentos C425].[cnpj].[All]" allUniqueName="[ICMS IPI - Movimentos C425].[cnpj].[All]" dimensionUniqueName="[ICMS IPI - Movimentos C425]" displayFolder="" count="0" memberValueDatatype="130" unbalanced="0"/>
    <cacheHierarchy uniqueName="[ICMS IPI - Movimentos C425].[cod_item]" caption="cod_item" attribute="1" defaultMemberUniqueName="[ICMS IPI - Movimentos C425].[cod_item].[All]" allUniqueName="[ICMS IPI - Movimentos C425].[cod_item].[All]" dimensionUniqueName="[ICMS IPI - Movimentos C425]" displayFolder="" count="0" memberValueDatatype="130" unbalanced="0"/>
    <cacheHierarchy uniqueName="[ICMS IPI - Movimentos C425].[qtd]" caption="qtd" attribute="1" defaultMemberUniqueName="[ICMS IPI - Movimentos C425].[qtd].[All]" allUniqueName="[ICMS IPI - Movimentos C425].[qtd].[All]" dimensionUniqueName="[ICMS IPI - Movimentos C425]" displayFolder="" count="0" memberValueDatatype="5" unbalanced="0"/>
    <cacheHierarchy uniqueName="[ICMS IPI - Movimentos C425].[vl_item]" caption="vl_item" attribute="1" defaultMemberUniqueName="[ICMS IPI - Movimentos C425].[vl_item].[All]" allUniqueName="[ICMS IPI - Movimentos C425].[vl_item].[All]" dimensionUniqueName="[ICMS IPI - Movimentos C425]" displayFolder="" count="0" memberValueDatatype="5" unbalanced="0"/>
    <cacheHierarchy uniqueName="[ICMS IPI - Movimentos C425].[Média ponderada]" caption="Média ponderada" attribute="1" defaultMemberUniqueName="[ICMS IPI - Movimentos C425].[Média ponderada].[All]" allUniqueName="[ICMS IPI - Movimentos C425].[Média ponderada].[All]" dimensionUniqueName="[ICMS IPI - Movimentos C425]" displayFolder="" count="0" memberValueDatatype="5" unbalanced="0"/>
    <cacheHierarchy uniqueName="[ICMS IPI - Movimentos C425].[Ordem]" caption="Ordem" attribute="1" defaultMemberUniqueName="[ICMS IPI - Movimentos C425].[Ordem].[All]" allUniqueName="[ICMS IPI - Movimentos C425].[Ordem].[All]" dimensionUniqueName="[ICMS IPI - Movimentos C425]" displayFolder="" count="0" memberValueDatatype="130" unbalanced="0"/>
    <cacheHierarchy uniqueName="[ICMS IPI - Movimentos C425].[Valor unit. ST]" caption="Valor unit. ST" attribute="1" defaultMemberUniqueName="[ICMS IPI - Movimentos C425].[Valor unit. ST].[All]" allUniqueName="[ICMS IPI - Movimentos C425].[Valor unit. ST].[All]" dimensionUniqueName="[ICMS IPI - Movimentos C425]" displayFolder="" count="0" memberValueDatatype="5" unbalanced="0"/>
    <cacheHierarchy uniqueName="[ICMS IPI - Movimentos C425].[BC ST presumido]" caption="BC ST presumido" attribute="1" defaultMemberUniqueName="[ICMS IPI - Movimentos C425].[BC ST presumido].[All]" allUniqueName="[ICMS IPI - Movimentos C425].[BC ST presumido].[All]" dimensionUniqueName="[ICMS IPI - Movimentos C425]" displayFolder="" count="0" memberValueDatatype="5" unbalanced="0"/>
    <cacheHierarchy uniqueName="[ICMS IPI - Movimentos C425].[Diferença de BC]" caption="Diferença de BC" attribute="1" defaultMemberUniqueName="[ICMS IPI - Movimentos C425].[Diferença de BC].[All]" allUniqueName="[ICMS IPI - Movimentos C425].[Diferença de BC].[All]" dimensionUniqueName="[ICMS IPI - Movimentos C425]" displayFolder="" count="0" memberValueDatatype="5" unbalanced="0"/>
    <cacheHierarchy uniqueName="[ICMS IPI - Movimentos C425].[Alíquota ICMS]" caption="Alíquota ICMS" attribute="1" defaultMemberUniqueName="[ICMS IPI - Movimentos C425].[Alíquota ICMS].[All]" allUniqueName="[ICMS IPI - Movimentos C425].[Alíquota ICMS].[All]" dimensionUniqueName="[ICMS IPI - Movimentos C425]" displayFolder="" count="0" memberValueDatatype="5" unbalanced="0"/>
    <cacheHierarchy uniqueName="[ICMS IPI - Movimentos C425].[Valor Restituir]" caption="Valor Restituir" attribute="1" defaultMemberUniqueName="[ICMS IPI - Movimentos C425].[Valor Restituir].[All]" allUniqueName="[ICMS IPI - Movimentos C425].[Valor Restituir].[All]" dimensionUniqueName="[ICMS IPI - Movimentos C425]" displayFolder="" count="0" memberValueDatatype="5" unbalanced="0"/>
    <cacheHierarchy uniqueName="[ICMS IPI - Movimentos C425].[Valor Complementação]" caption="Valor Complementação" attribute="1" defaultMemberUniqueName="[ICMS IPI - Movimentos C425].[Valor Complementação].[All]" allUniqueName="[ICMS IPI - Movimentos C425].[Valor Complementação].[All]" dimensionUniqueName="[ICMS IPI - Movimentos C425]" displayFolder="" count="0" memberValueDatatype="5" unbalanced="0"/>
    <cacheHierarchy uniqueName="[NFe - Cod produtos].[competencia]" caption="competencia" attribute="1" time="1" defaultMemberUniqueName="[NFe - Cod produtos].[competencia].[All]" allUniqueName="[NFe - Cod produtos].[competencia].[All]" dimensionUniqueName="[NFe - Cod produtos]" displayFolder="" count="0" memberValueDatatype="7" unbalanced="0"/>
    <cacheHierarchy uniqueName="[NFe - Cod produtos].[cnpj]" caption="cnpj" attribute="1" defaultMemberUniqueName="[NFe - Cod produtos].[cnpj].[All]" allUniqueName="[NFe - Cod produtos].[cnpj].[All]" dimensionUniqueName="[NFe - Cod produtos]" displayFolder="" count="0" memberValueDatatype="130" unbalanced="0"/>
    <cacheHierarchy uniqueName="[NFe - Cod produtos].[cod_item]" caption="cod_item" attribute="1" defaultMemberUniqueName="[NFe - Cod produtos].[cod_item].[All]" allUniqueName="[NFe - Cod produtos].[cod_item].[All]" dimensionUniqueName="[NFe - Cod produtos]" displayFolder="" count="0" memberValueDatatype="130" unbalanced="0"/>
    <cacheHierarchy uniqueName="[NFe - Cod produtos].[aliquota_icms_st]" caption="aliquota_icms_st" attribute="1" defaultMemberUniqueName="[NFe - Cod produtos].[aliquota_icms_st].[All]" allUniqueName="[NFe - Cod produtos].[aliquota_icms_st].[All]" dimensionUniqueName="[NFe - Cod produtos]" displayFolder="" count="0" memberValueDatatype="5" unbalanced="0"/>
    <cacheHierarchy uniqueName="[requisitos].[CNPJ matriz]" caption="CNPJ matriz" attribute="1" defaultMemberUniqueName="[requisitos].[CNPJ matriz].[All]" allUniqueName="[requisitos].[CNPJ matriz].[All]" dimensionUniqueName="[requisitos]" displayFolder="" count="0" memberValueDatatype="130" unbalanced="0"/>
    <cacheHierarchy uniqueName="[requisitos].[Ano inicial]" caption="Ano inicial" attribute="1" defaultMemberUniqueName="[requisitos].[Ano inicial].[All]" allUniqueName="[requisitos].[Ano inicial].[All]" dimensionUniqueName="[requisitos]" displayFolder="" count="0" memberValueDatatype="20" unbalanced="0"/>
    <cacheHierarchy uniqueName="[requisitos].[Mês inicial]" caption="Mês inicial" attribute="1" defaultMemberUniqueName="[requisitos].[Mês inicial].[All]" allUniqueName="[requisitos].[Mês inicial].[All]" dimensionUniqueName="[requisitos]" displayFolder="" count="0" memberValueDatatype="20" unbalanced="0"/>
    <cacheHierarchy uniqueName="[requisitos].[Ano final]" caption="Ano final" attribute="1" defaultMemberUniqueName="[requisitos].[Ano final].[All]" allUniqueName="[requisitos].[Ano final].[All]" dimensionUniqueName="[requisitos]" displayFolder="" count="0" memberValueDatatype="20" unbalanced="0"/>
    <cacheHierarchy uniqueName="[requisitos].[Mês final]" caption="Mês final" attribute="1" defaultMemberUniqueName="[requisitos].[Mês final].[All]" allUniqueName="[requisitos].[Mês final].[All]" dimensionUniqueName="[requisitos]" displayFolder="" count="0" memberValueDatatype="20" unbalanced="0"/>
    <cacheHierarchy uniqueName="[requisitos].[Transmissão]" caption="Transmissão" attribute="1" defaultMemberUniqueName="[requisitos].[Transmissão].[All]" allUniqueName="[requisitos].[Transmissão].[All]" dimensionUniqueName="[requisitos]" displayFolder="" count="0" memberValueDatatype="130" unbalanced="0"/>
    <cacheHierarchy uniqueName="[Resultado].[cnpj]" caption="cnpj" attribute="1" defaultMemberUniqueName="[Resultado].[cnpj].[All]" allUniqueName="[Resultado].[cnpj].[All]" dimensionUniqueName="[Resultado]" displayFolder="" count="0" memberValueDatatype="130" unbalanced="0"/>
    <cacheHierarchy uniqueName="[Resultado].[cod_item]" caption="cod_item" attribute="1" defaultMemberUniqueName="[Resultado].[cod_item].[All]" allUniqueName="[Resultado].[cod_item].[All]" dimensionUniqueName="[Resultado]" displayFolder="" count="0" memberValueDatatype="130" unbalanced="0"/>
    <cacheHierarchy uniqueName="[Resultado].[competencia]" caption="competencia" attribute="1" time="1" defaultMemberUniqueName="[Resultado].[competencia].[All]" allUniqueName="[Resultado].[competencia].[All]" dimensionUniqueName="[Resultado]" displayFolder="" count="0" memberValueDatatype="7" unbalanced="0"/>
    <cacheHierarchy uniqueName="[Resultado].[qtd_excendete]" caption="qtd_excendete" attribute="1" defaultMemberUniqueName="[Resultado].[qtd_excendete].[All]" allUniqueName="[Resultado].[qtd_excendete].[All]" dimensionUniqueName="[Resultado]" displayFolder="" count="0" memberValueDatatype="5" unbalanced="0"/>
    <cacheHierarchy uniqueName="[Resultado].[Ordem]" caption="Ordem" attribute="1" defaultMemberUniqueName="[Resultado].[Ordem].[All]" allUniqueName="[Resultado].[Ordem].[All]" dimensionUniqueName="[Resultado]" displayFolder="" count="0" memberValueDatatype="130" unbalanced="0"/>
    <cacheHierarchy uniqueName="[Resultado].[vl_unit_excedente]" caption="vl_unit_excedente" attribute="1" defaultMemberUniqueName="[Resultado].[vl_unit_excedente].[All]" allUniqueName="[Resultado].[vl_unit_excedente].[All]" dimensionUniqueName="[Resultado]" displayFolder="" count="0" memberValueDatatype="5" unbalanced="0"/>
    <cacheHierarchy uniqueName="[Resultado].[qtd_mes_corrente]" caption="qtd_mes_corrente" attribute="1" defaultMemberUniqueName="[Resultado].[qtd_mes_corrente].[All]" allUniqueName="[Resultado].[qtd_mes_corrente].[All]" dimensionUniqueName="[Resultado]" displayFolder="" count="0" memberValueDatatype="5" unbalanced="0"/>
    <cacheHierarchy uniqueName="[Resultado].[vl_unit_mes_corrente]" caption="vl_unit_mes_corrente" attribute="1" defaultMemberUniqueName="[Resultado].[vl_unit_mes_corrente].[All]" allUniqueName="[Resultado].[vl_unit_mes_corrente].[All]" dimensionUniqueName="[Resultado]" displayFolder="" count="0" memberValueDatatype="5" unbalanced="0"/>
    <cacheHierarchy uniqueName="[Resultado].[Valor unit ST]" caption="Valor unit ST" attribute="1" defaultMemberUniqueName="[Resultado].[Valor unit ST].[All]" allUniqueName="[Resultado].[Valor unit ST].[All]" dimensionUniqueName="[Resultado]" displayFolder="" count="0" memberValueDatatype="5" unbalanced="0"/>
    <cacheHierarchy uniqueName="[Resultado].[Qtd vendida]" caption="Qtd vendida" attribute="1" defaultMemberUniqueName="[Resultado].[Qtd vendida].[All]" allUniqueName="[Resultado].[Qtd vendida].[All]" dimensionUniqueName="[Resultado]" displayFolder="" count="0" memberValueDatatype="5" unbalanced="0"/>
    <cacheHierarchy uniqueName="[Measures].[__XL_Count requisitos]" caption="__XL_Count requisitos" measure="1" displayFolder="" measureGroup="requisitos" count="0" hidden="1"/>
    <cacheHierarchy uniqueName="[Measures].[__XL_Count Chaves ICMS IPI C170]" caption="__XL_Count Chaves ICMS IPI C170" measure="1" displayFolder="" measureGroup="Chaves ICMS IPI C170" count="0" hidden="1"/>
    <cacheHierarchy uniqueName="[Measures].[__XL_Count ICMS IPI - Movimentos C170]" caption="__XL_Count ICMS IPI - Movimentos C170" measure="1" displayFolder="" measureGroup="ICMS IPI - Movimentos C170" count="0" hidden="1"/>
    <cacheHierarchy uniqueName="[Measures].[__XL_Count NFe - Cod produtos]" caption="__XL_Count NFe - Cod produtos" measure="1" displayFolder="" measureGroup="NFe - Cod produtos" count="0" hidden="1"/>
    <cacheHierarchy uniqueName="[Measures].[__XL_Count Resultado]" caption="__XL_Count Resultado" measure="1" displayFolder="" measureGroup="Resultado" count="0" hidden="1"/>
    <cacheHierarchy uniqueName="[Measures].[__XL_Count ICMS IPI - Movimentos C425]" caption="__XL_Count ICMS IPI - Movimentos C425" measure="1" displayFolder="" measureGroup="ICMS IPI - Movimentos C425" count="0" hidden="1"/>
    <cacheHierarchy uniqueName="[Measures].[__Não foram definidas medidas]" caption="__Não foram definidas medidas" measure="1" displayFolder="" count="0" hidden="1"/>
    <cacheHierarchy uniqueName="[Measures].[Soma de Ano inicial]" caption="Soma de Ano inicial" measure="1" displayFolder="" measureGroup="requisitos" count="0" hidden="1">
      <extLst>
        <ext xmlns:x15="http://schemas.microsoft.com/office/spreadsheetml/2010/11/main" uri="{B97F6D7D-B522-45F9-BDA1-12C45D357490}">
          <x15:cacheHierarchy aggregatedColumn="34"/>
        </ext>
      </extLst>
    </cacheHierarchy>
    <cacheHierarchy uniqueName="[Measures].[Soma de vl_item]" caption="Soma de vl_item" measure="1" displayFolder="" measureGroup="ICMS IPI - Movimentos C170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oma de Valor Restituir]" caption="Soma de Valor Restituir" measure="1" displayFolder="" measureGroup="ICMS IPI - Movimentos C425" count="0" hidden="1">
      <extLst>
        <ext xmlns:x15="http://schemas.microsoft.com/office/spreadsheetml/2010/11/main" uri="{B97F6D7D-B522-45F9-BDA1-12C45D357490}">
          <x15:cacheHierarchy aggregatedColumn="27"/>
        </ext>
      </extLst>
    </cacheHierarchy>
    <cacheHierarchy uniqueName="[Measures].[Soma de Valor Complementação]" caption="Soma de Valor Complementação" measure="1" displayFolder="" measureGroup="ICMS IPI - Movimentos C425" count="0" hidden="1">
      <extLst>
        <ext xmlns:x15="http://schemas.microsoft.com/office/spreadsheetml/2010/11/main" uri="{B97F6D7D-B522-45F9-BDA1-12C45D357490}">
          <x15:cacheHierarchy aggregatedColumn="28"/>
        </ext>
      </extLst>
    </cacheHierarchy>
    <cacheHierarchy uniqueName="[Measures].[Soma de qtd]" caption="Soma de qtd" measure="1" displayFolder="" measureGroup="ICMS IPI - Movimentos C425" count="0" hidden="1">
      <extLst>
        <ext xmlns:x15="http://schemas.microsoft.com/office/spreadsheetml/2010/11/main" uri="{B97F6D7D-B522-45F9-BDA1-12C45D357490}">
          <x15:cacheHierarchy aggregatedColumn="19"/>
        </ext>
      </extLst>
    </cacheHierarchy>
    <cacheHierarchy uniqueName="[Measures].[Soma de vl_item 2]" caption="Soma de vl_item 2" measure="1" displayFolder="" measureGroup="ICMS IPI - Movimentos C425" count="0" hidden="1">
      <extLst>
        <ext xmlns:x15="http://schemas.microsoft.com/office/spreadsheetml/2010/11/main" uri="{B97F6D7D-B522-45F9-BDA1-12C45D357490}">
          <x15:cacheHierarchy aggregatedColumn="20"/>
        </ext>
      </extLst>
    </cacheHierarchy>
    <cacheHierarchy uniqueName="[Measures].[Soma de Média ponderada]" caption="Soma de Média ponderada" measure="1" displayFolder="" measureGroup="ICMS IPI - Movimentos C425" count="0" hidden="1">
      <extLst>
        <ext xmlns:x15="http://schemas.microsoft.com/office/spreadsheetml/2010/11/main" uri="{B97F6D7D-B522-45F9-BDA1-12C45D357490}">
          <x15:cacheHierarchy aggregatedColumn="21"/>
        </ext>
      </extLst>
    </cacheHierarchy>
    <cacheHierarchy uniqueName="[Measures].[Soma de Valor unit. ST]" caption="Soma de Valor unit. ST" measure="1" displayFolder="" measureGroup="ICMS IPI - Movimentos C425" count="0" hidden="1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Soma de BC ST presumido]" caption="Soma de BC ST presumido" measure="1" displayFolder="" measureGroup="ICMS IPI - Movimentos C425" count="0" hidden="1"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Soma de Diferença de BC]" caption="Soma de Diferença de BC" measure="1" displayFolder="" measureGroup="ICMS IPI - Movimentos C425" count="0" hidden="1">
      <extLst>
        <ext xmlns:x15="http://schemas.microsoft.com/office/spreadsheetml/2010/11/main" uri="{B97F6D7D-B522-45F9-BDA1-12C45D357490}">
          <x15:cacheHierarchy aggregatedColumn="25"/>
        </ext>
      </extLst>
    </cacheHierarchy>
    <cacheHierarchy uniqueName="[Measures].[Soma de Alíquota ICMS]" caption="Soma de Alíquota ICMS" measure="1" displayFolder="" measureGroup="ICMS IPI - Movimentos C425" count="0" hidden="1">
      <extLst>
        <ext xmlns:x15="http://schemas.microsoft.com/office/spreadsheetml/2010/11/main" uri="{B97F6D7D-B522-45F9-BDA1-12C45D357490}">
          <x15:cacheHierarchy aggregatedColumn="26"/>
        </ext>
      </extLst>
    </cacheHierarchy>
    <cacheHierarchy uniqueName="[Measures].[Média de Alíquota ICMS]" caption="Média de Alíquota ICMS" measure="1" displayFolder="" measureGroup="ICMS IPI - Movimentos C425" count="0" hidden="1">
      <extLst>
        <ext xmlns:x15="http://schemas.microsoft.com/office/spreadsheetml/2010/11/main" uri="{B97F6D7D-B522-45F9-BDA1-12C45D357490}">
          <x15:cacheHierarchy aggregatedColumn="26"/>
        </ext>
      </extLst>
    </cacheHierarchy>
  </cacheHierarchies>
  <kpis count="0"/>
  <dimensions count="7">
    <dimension name="Chaves ICMS IPI C170" uniqueName="[Chaves ICMS IPI C170]" caption="Chaves ICMS IPI C170"/>
    <dimension name="ICMS IPI - Movimentos C170" uniqueName="[ICMS IPI - Movimentos C170]" caption="ICMS IPI - Movimentos C170"/>
    <dimension name="ICMS IPI - Movimentos C425" uniqueName="[ICMS IPI - Movimentos C425]" caption="ICMS IPI - Movimentos C425"/>
    <dimension measure="1" name="Measures" uniqueName="[Measures]" caption="Measures"/>
    <dimension name="NFe - Cod produtos" uniqueName="[NFe - Cod produtos]" caption="NFe - Cod produtos"/>
    <dimension name="requisitos" uniqueName="[requisitos]" caption="requisitos"/>
    <dimension name="Resultado" uniqueName="[Resultado]" caption="Resultado"/>
  </dimensions>
  <measureGroups count="6">
    <measureGroup name="Chaves ICMS IPI C170" caption="Chaves ICMS IPI C170"/>
    <measureGroup name="ICMS IPI - Movimentos C170" caption="ICMS IPI - Movimentos C170"/>
    <measureGroup name="ICMS IPI - Movimentos C425" caption="ICMS IPI - Movimentos C425"/>
    <measureGroup name="NFe - Cod produtos" caption="NFe - Cod produtos"/>
    <measureGroup name="requisitos" caption="requisitos"/>
    <measureGroup name="Resultado" caption="Resultado"/>
  </measureGroups>
  <maps count="6">
    <map measureGroup="0" dimension="0"/>
    <map measureGroup="1" dimension="1"/>
    <map measureGroup="2" dimension="2"/>
    <map measureGroup="3" dimension="4"/>
    <map measureGroup="4" dimension="5"/>
    <map measureGroup="5" dimension="6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gustavo ribeiro" refreshedDate="45155.46862349537" backgroundQuery="1" createdVersion="8" refreshedVersion="8" minRefreshableVersion="3" recordCount="0" supportSubquery="1" supportAdvancedDrill="1" xr:uid="{7FD0A613-3CB1-439E-9DE7-26158C5DFE7E}">
  <cacheSource type="external" connectionId="22"/>
  <cacheFields count="11">
    <cacheField name="[Measures].[Soma de Valor Complementação]" caption="Soma de Valor Complementação" numFmtId="0" hierarchy="59" level="32767"/>
    <cacheField name="[ICMS IPI - Movimentos C425].[competencia].[competencia]" caption="competencia" numFmtId="0" hierarchy="16" level="1">
      <sharedItems containsSemiMixedTypes="0" containsNonDate="0" containsDate="1" containsString="0" minDate="2017-10-01T00:00:00" maxDate="2022-07-02T00:00:00" count="58">
        <d v="2017-10-01T00:00:00"/>
        <d v="2017-11-01T00:00:00"/>
        <d v="2017-12-01T00:00:00"/>
        <d v="2018-01-01T00:00:00"/>
        <d v="2018-02-01T00:00:00"/>
        <d v="2018-03-01T00:00:00"/>
        <d v="2018-04-01T00:00:00"/>
        <d v="2018-05-01T00:00:00"/>
        <d v="2018-06-01T00:00:00"/>
        <d v="2018-07-01T00:00:00"/>
        <d v="2018-08-01T00:00:00"/>
        <d v="2018-09-01T00:00:00"/>
        <d v="2018-10-01T00:00:00"/>
        <d v="2018-11-01T00:00:00"/>
        <d v="2018-12-01T00:00:00"/>
        <d v="2019-01-01T00:00:00"/>
        <d v="2019-02-01T00:00:00"/>
        <d v="2019-03-01T00:00:00"/>
        <d v="2019-04-01T00:00:00"/>
        <d v="2019-05-01T00:00:00"/>
        <d v="2019-06-01T00:00:00"/>
        <d v="2019-07-01T00:00:00"/>
        <d v="2019-08-01T00:00:00"/>
        <d v="2019-09-01T00:00:00"/>
        <d v="2019-10-01T00:00:00"/>
        <d v="2019-11-01T00:00:00"/>
        <d v="2019-12-01T00:00:00"/>
        <d v="2020-01-01T00:00:00"/>
        <d v="2020-02-01T00:00:00"/>
        <d v="2020-03-01T00:00:00"/>
        <d v="2020-04-01T00:00:00"/>
        <d v="2020-05-01T00:00:00"/>
        <d v="2020-06-01T00:00:00"/>
        <d v="2020-07-01T00:00:00"/>
        <d v="2020-08-01T00:00:00"/>
        <d v="2020-09-01T00:00:00"/>
        <d v="2020-10-01T00:00:00"/>
        <d v="2020-11-01T00:00:00"/>
        <d v="2020-12-01T00:00:00"/>
        <d v="2021-01-01T00:00:00"/>
        <d v="2021-02-01T00:00:00"/>
        <d v="2021-03-01T00:00:00"/>
        <d v="2021-04-01T00:00:00"/>
        <d v="2021-05-01T00:00:00"/>
        <d v="2021-06-01T00:00:00"/>
        <d v="2021-07-01T00:00:00"/>
        <d v="2021-08-01T00:00:00"/>
        <d v="2021-09-01T00:00:00"/>
        <d v="2021-10-01T00:00:00"/>
        <d v="2021-11-01T00:00:00"/>
        <d v="2021-12-01T00:00:00"/>
        <d v="2022-01-01T00:00:00"/>
        <d v="2022-02-01T00:00:00"/>
        <d v="2022-03-01T00:00:00"/>
        <d v="2022-04-01T00:00:00"/>
        <d v="2022-05-01T00:00:00"/>
        <d v="2022-06-01T00:00:00"/>
        <d v="2022-07-01T00:00:00"/>
      </sharedItems>
    </cacheField>
    <cacheField name="[ICMS IPI - Movimentos C425].[cod_item].[cod_item]" caption="cod_item" numFmtId="0" hierarchy="18" level="1">
      <sharedItems count="4">
        <s v="1"/>
        <s v="2"/>
        <s v="4"/>
        <s v="7558"/>
      </sharedItems>
    </cacheField>
    <cacheField name="[Measures].[Soma de qtd]" caption="Soma de qtd" numFmtId="0" hierarchy="60" level="32767"/>
    <cacheField name="[Measures].[Soma de vl_item 2]" caption="Soma de vl_item 2" numFmtId="0" hierarchy="61" level="32767"/>
    <cacheField name="[Measures].[Soma de Valor Restituir]" caption="Soma de Valor Restituir" numFmtId="0" hierarchy="58" level="32767"/>
    <cacheField name="[Measures].[Soma de Média ponderada]" caption="Soma de Média ponderada" numFmtId="0" hierarchy="62" level="32767"/>
    <cacheField name="[Measures].[Soma de Valor unit. ST]" caption="Soma de Valor unit. ST" numFmtId="0" hierarchy="63" level="32767"/>
    <cacheField name="[Measures].[Soma de BC ST presumido]" caption="Soma de BC ST presumido" numFmtId="0" hierarchy="64" level="32767"/>
    <cacheField name="[Measures].[Soma de Diferença de BC]" caption="Soma de Diferença de BC" numFmtId="0" hierarchy="65" level="32767"/>
    <cacheField name="[Measures].[Média de Alíquota ICMS]" caption="Média de Alíquota ICMS" numFmtId="0" hierarchy="67" level="32767"/>
  </cacheFields>
  <cacheHierarchies count="68">
    <cacheHierarchy uniqueName="[Chaves ICMS IPI C170].[competencia]" caption="competencia" attribute="1" time="1" defaultMemberUniqueName="[Chaves ICMS IPI C170].[competencia].[All]" allUniqueName="[Chaves ICMS IPI C170].[competencia].[All]" dimensionUniqueName="[Chaves ICMS IPI C170]" displayFolder="" count="0" memberValueDatatype="7" unbalanced="0"/>
    <cacheHierarchy uniqueName="[Chaves ICMS IPI C170].[chave_nfe]" caption="chave_nfe" attribute="1" defaultMemberUniqueName="[Chaves ICMS IPI C170].[chave_nfe].[All]" allUniqueName="[Chaves ICMS IPI C170].[chave_nfe].[All]" dimensionUniqueName="[Chaves ICMS IPI C170]" displayFolder="" count="0" memberValueDatatype="130" unbalanced="0"/>
    <cacheHierarchy uniqueName="[Chaves ICMS IPI C170].[cnpj]" caption="cnpj" attribute="1" defaultMemberUniqueName="[Chaves ICMS IPI C170].[cnpj].[All]" allUniqueName="[Chaves ICMS IPI C170].[cnpj].[All]" dimensionUniqueName="[Chaves ICMS IPI C170]" displayFolder="" count="0" memberValueDatatype="130" unbalanced="0"/>
    <cacheHierarchy uniqueName="[Chaves ICMS IPI C170].[cod_item]" caption="cod_item" attribute="1" defaultMemberUniqueName="[Chaves ICMS IPI C170].[cod_item].[All]" allUniqueName="[Chaves ICMS IPI C170].[cod_item].[All]" dimensionUniqueName="[Chaves ICMS IPI C170]" displayFolder="" count="0" memberValueDatatype="130" unbalanced="0"/>
    <cacheHierarchy uniqueName="[Chaves ICMS IPI C170].[descricao]" caption="descricao" attribute="1" defaultMemberUniqueName="[Chaves ICMS IPI C170].[descricao].[All]" allUniqueName="[Chaves ICMS IPI C170].[descricao].[All]" dimensionUniqueName="[Chaves ICMS IPI C170]" displayFolder="" count="0" memberValueDatatype="130" unbalanced="0"/>
    <cacheHierarchy uniqueName="[Chaves ICMS IPI C170].[cfop]" caption="cfop" attribute="1" defaultMemberUniqueName="[Chaves ICMS IPI C170].[cfop].[All]" allUniqueName="[Chaves ICMS IPI C170].[cfop].[All]" dimensionUniqueName="[Chaves ICMS IPI C170]" displayFolder="" count="0" memberValueDatatype="130" unbalanced="0"/>
    <cacheHierarchy uniqueName="[Chaves ICMS IPI C170].[qtd]" caption="qtd" attribute="1" defaultMemberUniqueName="[Chaves ICMS IPI C170].[qtd].[All]" allUniqueName="[Chaves ICMS IPI C170].[qtd].[All]" dimensionUniqueName="[Chaves ICMS IPI C170]" displayFolder="" count="0" memberValueDatatype="5" unbalanced="0"/>
    <cacheHierarchy uniqueName="[Chaves ICMS IPI C170].[vl_item]" caption="vl_item" attribute="1" defaultMemberUniqueName="[Chaves ICMS IPI C170].[vl_item].[All]" allUniqueName="[Chaves ICMS IPI C170].[vl_item].[All]" dimensionUniqueName="[Chaves ICMS IPI C170]" displayFolder="" count="0" memberValueDatatype="5" unbalanced="0"/>
    <cacheHierarchy uniqueName="[ICMS IPI - Movimentos C170].[competencia]" caption="competencia" attribute="1" time="1" defaultMemberUniqueName="[ICMS IPI - Movimentos C170].[competencia].[All]" allUniqueName="[ICMS IPI - Movimentos C170].[competencia].[All]" dimensionUniqueName="[ICMS IPI - Movimentos C170]" displayFolder="" count="0" memberValueDatatype="7" unbalanced="0"/>
    <cacheHierarchy uniqueName="[ICMS IPI - Movimentos C170].[cnpj]" caption="cnpj" attribute="1" defaultMemberUniqueName="[ICMS IPI - Movimentos C170].[cnpj].[All]" allUniqueName="[ICMS IPI - Movimentos C170].[cnpj].[All]" dimensionUniqueName="[ICMS IPI - Movimentos C170]" displayFolder="" count="0" memberValueDatatype="130" unbalanced="0"/>
    <cacheHierarchy uniqueName="[ICMS IPI - Movimentos C170].[cod_item]" caption="cod_item" attribute="1" defaultMemberUniqueName="[ICMS IPI - Movimentos C170].[cod_item].[All]" allUniqueName="[ICMS IPI - Movimentos C170].[cod_item].[All]" dimensionUniqueName="[ICMS IPI - Movimentos C170]" displayFolder="" count="0" memberValueDatatype="130" unbalanced="0"/>
    <cacheHierarchy uniqueName="[ICMS IPI - Movimentos C170].[descricao]" caption="descricao" attribute="1" defaultMemberUniqueName="[ICMS IPI - Movimentos C170].[descricao].[All]" allUniqueName="[ICMS IPI - Movimentos C170].[descricao].[All]" dimensionUniqueName="[ICMS IPI - Movimentos C170]" displayFolder="" count="0" memberValueDatatype="130" unbalanced="0"/>
    <cacheHierarchy uniqueName="[ICMS IPI - Movimentos C170].[cfop]" caption="cfop" attribute="1" defaultMemberUniqueName="[ICMS IPI - Movimentos C170].[cfop].[All]" allUniqueName="[ICMS IPI - Movimentos C170].[cfop].[All]" dimensionUniqueName="[ICMS IPI - Movimentos C170]" displayFolder="" count="0" memberValueDatatype="130" unbalanced="0"/>
    <cacheHierarchy uniqueName="[ICMS IPI - Movimentos C170].[qtd]" caption="qtd" attribute="1" defaultMemberUniqueName="[ICMS IPI - Movimentos C170].[qtd].[All]" allUniqueName="[ICMS IPI - Movimentos C170].[qtd].[All]" dimensionUniqueName="[ICMS IPI - Movimentos C170]" displayFolder="" count="0" memberValueDatatype="5" unbalanced="0"/>
    <cacheHierarchy uniqueName="[ICMS IPI - Movimentos C170].[vl_item]" caption="vl_item" attribute="1" defaultMemberUniqueName="[ICMS IPI - Movimentos C170].[vl_item].[All]" allUniqueName="[ICMS IPI - Movimentos C170].[vl_item].[All]" dimensionUniqueName="[ICMS IPI - Movimentos C170]" displayFolder="" count="0" memberValueDatatype="5" unbalanced="0"/>
    <cacheHierarchy uniqueName="[ICMS IPI - Movimentos C170].[Média ponderada]" caption="Média ponderada" attribute="1" defaultMemberUniqueName="[ICMS IPI - Movimentos C170].[Média ponderada].[All]" allUniqueName="[ICMS IPI - Movimentos C170].[Média ponderada].[All]" dimensionUniqueName="[ICMS IPI - Movimentos C170]" displayFolder="" count="0" memberValueDatatype="130" unbalanced="0"/>
    <cacheHierarchy uniqueName="[ICMS IPI - Movimentos C425].[competencia]" caption="competencia" attribute="1" time="1" defaultMemberUniqueName="[ICMS IPI - Movimentos C425].[competencia].[All]" allUniqueName="[ICMS IPI - Movimentos C425].[competencia].[All]" dimensionUniqueName="[ICMS IPI - Movimentos C425]" displayFolder="" count="2" memberValueDatatype="7" unbalanced="0">
      <fieldsUsage count="2">
        <fieldUsage x="-1"/>
        <fieldUsage x="1"/>
      </fieldsUsage>
    </cacheHierarchy>
    <cacheHierarchy uniqueName="[ICMS IPI - Movimentos C425].[cnpj]" caption="cnpj" attribute="1" defaultMemberUniqueName="[ICMS IPI - Movimentos C425].[cnpj].[All]" allUniqueName="[ICMS IPI - Movimentos C425].[cnpj].[All]" dimensionUniqueName="[ICMS IPI - Movimentos C425]" displayFolder="" count="0" memberValueDatatype="130" unbalanced="0"/>
    <cacheHierarchy uniqueName="[ICMS IPI - Movimentos C425].[cod_item]" caption="cod_item" attribute="1" defaultMemberUniqueName="[ICMS IPI - Movimentos C425].[cod_item].[All]" allUniqueName="[ICMS IPI - Movimentos C425].[cod_item].[All]" dimensionUniqueName="[ICMS IPI - Movimentos C425]" displayFolder="" count="2" memberValueDatatype="130" unbalanced="0">
      <fieldsUsage count="2">
        <fieldUsage x="-1"/>
        <fieldUsage x="2"/>
      </fieldsUsage>
    </cacheHierarchy>
    <cacheHierarchy uniqueName="[ICMS IPI - Movimentos C425].[qtd]" caption="qtd" attribute="1" defaultMemberUniqueName="[ICMS IPI - Movimentos C425].[qtd].[All]" allUniqueName="[ICMS IPI - Movimentos C425].[qtd].[All]" dimensionUniqueName="[ICMS IPI - Movimentos C425]" displayFolder="" count="0" memberValueDatatype="5" unbalanced="0"/>
    <cacheHierarchy uniqueName="[ICMS IPI - Movimentos C425].[vl_item]" caption="vl_item" attribute="1" defaultMemberUniqueName="[ICMS IPI - Movimentos C425].[vl_item].[All]" allUniqueName="[ICMS IPI - Movimentos C425].[vl_item].[All]" dimensionUniqueName="[ICMS IPI - Movimentos C425]" displayFolder="" count="0" memberValueDatatype="5" unbalanced="0"/>
    <cacheHierarchy uniqueName="[ICMS IPI - Movimentos C425].[Média ponderada]" caption="Média ponderada" attribute="1" defaultMemberUniqueName="[ICMS IPI - Movimentos C425].[Média ponderada].[All]" allUniqueName="[ICMS IPI - Movimentos C425].[Média ponderada].[All]" dimensionUniqueName="[ICMS IPI - Movimentos C425]" displayFolder="" count="0" memberValueDatatype="5" unbalanced="0"/>
    <cacheHierarchy uniqueName="[ICMS IPI - Movimentos C425].[Ordem]" caption="Ordem" attribute="1" defaultMemberUniqueName="[ICMS IPI - Movimentos C425].[Ordem].[All]" allUniqueName="[ICMS IPI - Movimentos C425].[Ordem].[All]" dimensionUniqueName="[ICMS IPI - Movimentos C425]" displayFolder="" count="0" memberValueDatatype="130" unbalanced="0"/>
    <cacheHierarchy uniqueName="[ICMS IPI - Movimentos C425].[Valor unit. ST]" caption="Valor unit. ST" attribute="1" defaultMemberUniqueName="[ICMS IPI - Movimentos C425].[Valor unit. ST].[All]" allUniqueName="[ICMS IPI - Movimentos C425].[Valor unit. ST].[All]" dimensionUniqueName="[ICMS IPI - Movimentos C425]" displayFolder="" count="0" memberValueDatatype="5" unbalanced="0"/>
    <cacheHierarchy uniqueName="[ICMS IPI - Movimentos C425].[BC ST presumido]" caption="BC ST presumido" attribute="1" defaultMemberUniqueName="[ICMS IPI - Movimentos C425].[BC ST presumido].[All]" allUniqueName="[ICMS IPI - Movimentos C425].[BC ST presumido].[All]" dimensionUniqueName="[ICMS IPI - Movimentos C425]" displayFolder="" count="0" memberValueDatatype="5" unbalanced="0"/>
    <cacheHierarchy uniqueName="[ICMS IPI - Movimentos C425].[Diferença de BC]" caption="Diferença de BC" attribute="1" defaultMemberUniqueName="[ICMS IPI - Movimentos C425].[Diferença de BC].[All]" allUniqueName="[ICMS IPI - Movimentos C425].[Diferença de BC].[All]" dimensionUniqueName="[ICMS IPI - Movimentos C425]" displayFolder="" count="0" memberValueDatatype="5" unbalanced="0"/>
    <cacheHierarchy uniqueName="[ICMS IPI - Movimentos C425].[Alíquota ICMS]" caption="Alíquota ICMS" attribute="1" defaultMemberUniqueName="[ICMS IPI - Movimentos C425].[Alíquota ICMS].[All]" allUniqueName="[ICMS IPI - Movimentos C425].[Alíquota ICMS].[All]" dimensionUniqueName="[ICMS IPI - Movimentos C425]" displayFolder="" count="0" memberValueDatatype="5" unbalanced="0"/>
    <cacheHierarchy uniqueName="[ICMS IPI - Movimentos C425].[Valor Restituir]" caption="Valor Restituir" attribute="1" defaultMemberUniqueName="[ICMS IPI - Movimentos C425].[Valor Restituir].[All]" allUniqueName="[ICMS IPI - Movimentos C425].[Valor Restituir].[All]" dimensionUniqueName="[ICMS IPI - Movimentos C425]" displayFolder="" count="0" memberValueDatatype="5" unbalanced="0"/>
    <cacheHierarchy uniqueName="[ICMS IPI - Movimentos C425].[Valor Complementação]" caption="Valor Complementação" attribute="1" defaultMemberUniqueName="[ICMS IPI - Movimentos C425].[Valor Complementação].[All]" allUniqueName="[ICMS IPI - Movimentos C425].[Valor Complementação].[All]" dimensionUniqueName="[ICMS IPI - Movimentos C425]" displayFolder="" count="0" memberValueDatatype="5" unbalanced="0"/>
    <cacheHierarchy uniqueName="[NFe - Cod produtos].[competencia]" caption="competencia" attribute="1" time="1" defaultMemberUniqueName="[NFe - Cod produtos].[competencia].[All]" allUniqueName="[NFe - Cod produtos].[competencia].[All]" dimensionUniqueName="[NFe - Cod produtos]" displayFolder="" count="0" memberValueDatatype="7" unbalanced="0"/>
    <cacheHierarchy uniqueName="[NFe - Cod produtos].[cnpj]" caption="cnpj" attribute="1" defaultMemberUniqueName="[NFe - Cod produtos].[cnpj].[All]" allUniqueName="[NFe - Cod produtos].[cnpj].[All]" dimensionUniqueName="[NFe - Cod produtos]" displayFolder="" count="0" memberValueDatatype="130" unbalanced="0"/>
    <cacheHierarchy uniqueName="[NFe - Cod produtos].[cod_item]" caption="cod_item" attribute="1" defaultMemberUniqueName="[NFe - Cod produtos].[cod_item].[All]" allUniqueName="[NFe - Cod produtos].[cod_item].[All]" dimensionUniqueName="[NFe - Cod produtos]" displayFolder="" count="0" memberValueDatatype="130" unbalanced="0"/>
    <cacheHierarchy uniqueName="[NFe - Cod produtos].[aliquota_icms_st]" caption="aliquota_icms_st" attribute="1" defaultMemberUniqueName="[NFe - Cod produtos].[aliquota_icms_st].[All]" allUniqueName="[NFe - Cod produtos].[aliquota_icms_st].[All]" dimensionUniqueName="[NFe - Cod produtos]" displayFolder="" count="0" memberValueDatatype="5" unbalanced="0"/>
    <cacheHierarchy uniqueName="[requisitos].[CNPJ matriz]" caption="CNPJ matriz" attribute="1" defaultMemberUniqueName="[requisitos].[CNPJ matriz].[All]" allUniqueName="[requisitos].[CNPJ matriz].[All]" dimensionUniqueName="[requisitos]" displayFolder="" count="0" memberValueDatatype="130" unbalanced="0"/>
    <cacheHierarchy uniqueName="[requisitos].[Ano inicial]" caption="Ano inicial" attribute="1" defaultMemberUniqueName="[requisitos].[Ano inicial].[All]" allUniqueName="[requisitos].[Ano inicial].[All]" dimensionUniqueName="[requisitos]" displayFolder="" count="0" memberValueDatatype="20" unbalanced="0"/>
    <cacheHierarchy uniqueName="[requisitos].[Mês inicial]" caption="Mês inicial" attribute="1" defaultMemberUniqueName="[requisitos].[Mês inicial].[All]" allUniqueName="[requisitos].[Mês inicial].[All]" dimensionUniqueName="[requisitos]" displayFolder="" count="0" memberValueDatatype="20" unbalanced="0"/>
    <cacheHierarchy uniqueName="[requisitos].[Ano final]" caption="Ano final" attribute="1" defaultMemberUniqueName="[requisitos].[Ano final].[All]" allUniqueName="[requisitos].[Ano final].[All]" dimensionUniqueName="[requisitos]" displayFolder="" count="0" memberValueDatatype="20" unbalanced="0"/>
    <cacheHierarchy uniqueName="[requisitos].[Mês final]" caption="Mês final" attribute="1" defaultMemberUniqueName="[requisitos].[Mês final].[All]" allUniqueName="[requisitos].[Mês final].[All]" dimensionUniqueName="[requisitos]" displayFolder="" count="0" memberValueDatatype="20" unbalanced="0"/>
    <cacheHierarchy uniqueName="[requisitos].[Transmissão]" caption="Transmissão" attribute="1" defaultMemberUniqueName="[requisitos].[Transmissão].[All]" allUniqueName="[requisitos].[Transmissão].[All]" dimensionUniqueName="[requisitos]" displayFolder="" count="0" memberValueDatatype="130" unbalanced="0"/>
    <cacheHierarchy uniqueName="[Resultado].[cnpj]" caption="cnpj" attribute="1" defaultMemberUniqueName="[Resultado].[cnpj].[All]" allUniqueName="[Resultado].[cnpj].[All]" dimensionUniqueName="[Resultado]" displayFolder="" count="0" memberValueDatatype="130" unbalanced="0"/>
    <cacheHierarchy uniqueName="[Resultado].[cod_item]" caption="cod_item" attribute="1" defaultMemberUniqueName="[Resultado].[cod_item].[All]" allUniqueName="[Resultado].[cod_item].[All]" dimensionUniqueName="[Resultado]" displayFolder="" count="0" memberValueDatatype="130" unbalanced="0"/>
    <cacheHierarchy uniqueName="[Resultado].[competencia]" caption="competencia" attribute="1" time="1" defaultMemberUniqueName="[Resultado].[competencia].[All]" allUniqueName="[Resultado].[competencia].[All]" dimensionUniqueName="[Resultado]" displayFolder="" count="0" memberValueDatatype="7" unbalanced="0"/>
    <cacheHierarchy uniqueName="[Resultado].[qtd_excendete]" caption="qtd_excendete" attribute="1" defaultMemberUniqueName="[Resultado].[qtd_excendete].[All]" allUniqueName="[Resultado].[qtd_excendete].[All]" dimensionUniqueName="[Resultado]" displayFolder="" count="0" memberValueDatatype="5" unbalanced="0"/>
    <cacheHierarchy uniqueName="[Resultado].[Ordem]" caption="Ordem" attribute="1" defaultMemberUniqueName="[Resultado].[Ordem].[All]" allUniqueName="[Resultado].[Ordem].[All]" dimensionUniqueName="[Resultado]" displayFolder="" count="0" memberValueDatatype="130" unbalanced="0"/>
    <cacheHierarchy uniqueName="[Resultado].[vl_unit_excedente]" caption="vl_unit_excedente" attribute="1" defaultMemberUniqueName="[Resultado].[vl_unit_excedente].[All]" allUniqueName="[Resultado].[vl_unit_excedente].[All]" dimensionUniqueName="[Resultado]" displayFolder="" count="0" memberValueDatatype="5" unbalanced="0"/>
    <cacheHierarchy uniqueName="[Resultado].[qtd_mes_corrente]" caption="qtd_mes_corrente" attribute="1" defaultMemberUniqueName="[Resultado].[qtd_mes_corrente].[All]" allUniqueName="[Resultado].[qtd_mes_corrente].[All]" dimensionUniqueName="[Resultado]" displayFolder="" count="0" memberValueDatatype="5" unbalanced="0"/>
    <cacheHierarchy uniqueName="[Resultado].[vl_unit_mes_corrente]" caption="vl_unit_mes_corrente" attribute="1" defaultMemberUniqueName="[Resultado].[vl_unit_mes_corrente].[All]" allUniqueName="[Resultado].[vl_unit_mes_corrente].[All]" dimensionUniqueName="[Resultado]" displayFolder="" count="0" memberValueDatatype="5" unbalanced="0"/>
    <cacheHierarchy uniqueName="[Resultado].[Valor unit ST]" caption="Valor unit ST" attribute="1" defaultMemberUniqueName="[Resultado].[Valor unit ST].[All]" allUniqueName="[Resultado].[Valor unit ST].[All]" dimensionUniqueName="[Resultado]" displayFolder="" count="0" memberValueDatatype="5" unbalanced="0"/>
    <cacheHierarchy uniqueName="[Resultado].[Qtd vendida]" caption="Qtd vendida" attribute="1" defaultMemberUniqueName="[Resultado].[Qtd vendida].[All]" allUniqueName="[Resultado].[Qtd vendida].[All]" dimensionUniqueName="[Resultado]" displayFolder="" count="0" memberValueDatatype="5" unbalanced="0"/>
    <cacheHierarchy uniqueName="[Measures].[__XL_Count requisitos]" caption="__XL_Count requisitos" measure="1" displayFolder="" measureGroup="requisitos" count="0" hidden="1"/>
    <cacheHierarchy uniqueName="[Measures].[__XL_Count Chaves ICMS IPI C170]" caption="__XL_Count Chaves ICMS IPI C170" measure="1" displayFolder="" measureGroup="Chaves ICMS IPI C170" count="0" hidden="1"/>
    <cacheHierarchy uniqueName="[Measures].[__XL_Count ICMS IPI - Movimentos C170]" caption="__XL_Count ICMS IPI - Movimentos C170" measure="1" displayFolder="" measureGroup="ICMS IPI - Movimentos C170" count="0" hidden="1"/>
    <cacheHierarchy uniqueName="[Measures].[__XL_Count NFe - Cod produtos]" caption="__XL_Count NFe - Cod produtos" measure="1" displayFolder="" measureGroup="NFe - Cod produtos" count="0" hidden="1"/>
    <cacheHierarchy uniqueName="[Measures].[__XL_Count Resultado]" caption="__XL_Count Resultado" measure="1" displayFolder="" measureGroup="Resultado" count="0" hidden="1"/>
    <cacheHierarchy uniqueName="[Measures].[__XL_Count ICMS IPI - Movimentos C425]" caption="__XL_Count ICMS IPI - Movimentos C425" measure="1" displayFolder="" measureGroup="ICMS IPI - Movimentos C425" count="0" hidden="1"/>
    <cacheHierarchy uniqueName="[Measures].[__Não foram definidas medidas]" caption="__Não foram definidas medidas" measure="1" displayFolder="" count="0" hidden="1"/>
    <cacheHierarchy uniqueName="[Measures].[Soma de Ano inicial]" caption="Soma de Ano inicial" measure="1" displayFolder="" measureGroup="requisitos" count="0" hidden="1">
      <extLst>
        <ext xmlns:x15="http://schemas.microsoft.com/office/spreadsheetml/2010/11/main" uri="{B97F6D7D-B522-45F9-BDA1-12C45D357490}">
          <x15:cacheHierarchy aggregatedColumn="34"/>
        </ext>
      </extLst>
    </cacheHierarchy>
    <cacheHierarchy uniqueName="[Measures].[Soma de vl_item]" caption="Soma de vl_item" measure="1" displayFolder="" measureGroup="ICMS IPI - Movimentos C170" count="0" hidden="1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oma de Valor Restituir]" caption="Soma de Valor Restituir" measure="1" displayFolder="" measureGroup="ICMS IPI - Movimentos C425" count="0" oneField="1" hidden="1">
      <fieldsUsage count="1">
        <fieldUsage x="5"/>
      </fieldsUsage>
      <extLst>
        <ext xmlns:x15="http://schemas.microsoft.com/office/spreadsheetml/2010/11/main" uri="{B97F6D7D-B522-45F9-BDA1-12C45D357490}">
          <x15:cacheHierarchy aggregatedColumn="27"/>
        </ext>
      </extLst>
    </cacheHierarchy>
    <cacheHierarchy uniqueName="[Measures].[Soma de Valor Complementação]" caption="Soma de Valor Complementação" measure="1" displayFolder="" measureGroup="ICMS IPI - Movimentos C425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28"/>
        </ext>
      </extLst>
    </cacheHierarchy>
    <cacheHierarchy uniqueName="[Measures].[Soma de qtd]" caption="Soma de qtd" measure="1" displayFolder="" measureGroup="ICMS IPI - Movimentos C425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19"/>
        </ext>
      </extLst>
    </cacheHierarchy>
    <cacheHierarchy uniqueName="[Measures].[Soma de vl_item 2]" caption="Soma de vl_item 2" measure="1" displayFolder="" measureGroup="ICMS IPI - Movimentos C425" count="0" oneField="1" hidden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20"/>
        </ext>
      </extLst>
    </cacheHierarchy>
    <cacheHierarchy uniqueName="[Measures].[Soma de Média ponderada]" caption="Soma de Média ponderada" measure="1" displayFolder="" measureGroup="ICMS IPI - Movimentos C425" count="0" oneField="1" hidden="1">
      <fieldsUsage count="1">
        <fieldUsage x="6"/>
      </fieldsUsage>
      <extLst>
        <ext xmlns:x15="http://schemas.microsoft.com/office/spreadsheetml/2010/11/main" uri="{B97F6D7D-B522-45F9-BDA1-12C45D357490}">
          <x15:cacheHierarchy aggregatedColumn="21"/>
        </ext>
      </extLst>
    </cacheHierarchy>
    <cacheHierarchy uniqueName="[Measures].[Soma de Valor unit. ST]" caption="Soma de Valor unit. ST" measure="1" displayFolder="" measureGroup="ICMS IPI - Movimentos C425" count="0" oneField="1" hidden="1">
      <fieldsUsage count="1">
        <fieldUsage x="7"/>
      </fieldsUsage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Soma de BC ST presumido]" caption="Soma de BC ST presumido" measure="1" displayFolder="" measureGroup="ICMS IPI - Movimentos C425" count="0" oneField="1" hidden="1">
      <fieldsUsage count="1">
        <fieldUsage x="8"/>
      </fieldsUsage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Soma de Diferença de BC]" caption="Soma de Diferença de BC" measure="1" displayFolder="" measureGroup="ICMS IPI - Movimentos C425" count="0" oneField="1" hidden="1">
      <fieldsUsage count="1">
        <fieldUsage x="9"/>
      </fieldsUsage>
      <extLst>
        <ext xmlns:x15="http://schemas.microsoft.com/office/spreadsheetml/2010/11/main" uri="{B97F6D7D-B522-45F9-BDA1-12C45D357490}">
          <x15:cacheHierarchy aggregatedColumn="25"/>
        </ext>
      </extLst>
    </cacheHierarchy>
    <cacheHierarchy uniqueName="[Measures].[Soma de Alíquota ICMS]" caption="Soma de Alíquota ICMS" measure="1" displayFolder="" measureGroup="ICMS IPI - Movimentos C425" count="0" hidden="1">
      <extLst>
        <ext xmlns:x15="http://schemas.microsoft.com/office/spreadsheetml/2010/11/main" uri="{B97F6D7D-B522-45F9-BDA1-12C45D357490}">
          <x15:cacheHierarchy aggregatedColumn="26"/>
        </ext>
      </extLst>
    </cacheHierarchy>
    <cacheHierarchy uniqueName="[Measures].[Média de Alíquota ICMS]" caption="Média de Alíquota ICMS" measure="1" displayFolder="" measureGroup="ICMS IPI - Movimentos C425" count="0" oneField="1" hidden="1">
      <fieldsUsage count="1">
        <fieldUsage x="10"/>
      </fieldsUsage>
      <extLst>
        <ext xmlns:x15="http://schemas.microsoft.com/office/spreadsheetml/2010/11/main" uri="{B97F6D7D-B522-45F9-BDA1-12C45D357490}">
          <x15:cacheHierarchy aggregatedColumn="26"/>
        </ext>
      </extLst>
    </cacheHierarchy>
  </cacheHierarchies>
  <kpis count="0"/>
  <dimensions count="7">
    <dimension name="Chaves ICMS IPI C170" uniqueName="[Chaves ICMS IPI C170]" caption="Chaves ICMS IPI C170"/>
    <dimension name="ICMS IPI - Movimentos C170" uniqueName="[ICMS IPI - Movimentos C170]" caption="ICMS IPI - Movimentos C170"/>
    <dimension name="ICMS IPI - Movimentos C425" uniqueName="[ICMS IPI - Movimentos C425]" caption="ICMS IPI - Movimentos C425"/>
    <dimension measure="1" name="Measures" uniqueName="[Measures]" caption="Measures"/>
    <dimension name="NFe - Cod produtos" uniqueName="[NFe - Cod produtos]" caption="NFe - Cod produtos"/>
    <dimension name="requisitos" uniqueName="[requisitos]" caption="requisitos"/>
    <dimension name="Resultado" uniqueName="[Resultado]" caption="Resultado"/>
  </dimensions>
  <measureGroups count="6">
    <measureGroup name="Chaves ICMS IPI C170" caption="Chaves ICMS IPI C170"/>
    <measureGroup name="ICMS IPI - Movimentos C170" caption="ICMS IPI - Movimentos C170"/>
    <measureGroup name="ICMS IPI - Movimentos C425" caption="ICMS IPI - Movimentos C425"/>
    <measureGroup name="NFe - Cod produtos" caption="NFe - Cod produtos"/>
    <measureGroup name="requisitos" caption="requisitos"/>
    <measureGroup name="Resultado" caption="Resultado"/>
  </measureGroups>
  <maps count="6">
    <map measureGroup="0" dimension="0"/>
    <map measureGroup="1" dimension="1"/>
    <map measureGroup="2" dimension="2"/>
    <map measureGroup="3" dimension="4"/>
    <map measureGroup="4" dimension="5"/>
    <map measureGroup="5" dimension="6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7941B90-69C2-44C3-A5FD-AEF570C9CF17}" name="Tabela dinâmica1" cacheId="452" applyNumberFormats="0" applyBorderFormats="0" applyFontFormats="0" applyPatternFormats="0" applyAlignmentFormats="0" applyWidthHeightFormats="1" dataCaption="Valores" tag="20b13f68-5ecf-4f79-a604-0d1cff547b03" updatedVersion="8" minRefreshableVersion="3" useAutoFormatting="1" itemPrintTitles="1" createdVersion="8" indent="0" compact="0" compactData="0" multipleFieldFilters="0">
  <location ref="A1:C6" firstHeaderRow="1" firstDataRow="1" firstDataCol="2"/>
  <pivotFields count="3">
    <pivotField axis="axisRow" compact="0" allDrilled="1" outline="0" subtotalTop="0" showAll="0" dataSourceSort="1" defaultSubtotal="0" defaultAttributeDrillState="1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1"/>
  </rowFields>
  <rowItems count="5">
    <i>
      <x/>
      <x/>
    </i>
    <i>
      <x v="1"/>
      <x v="1"/>
    </i>
    <i>
      <x v="2"/>
      <x v="2"/>
    </i>
    <i>
      <x v="3"/>
      <x v="3"/>
    </i>
    <i t="grand">
      <x/>
    </i>
  </rowItems>
  <colItems count="1">
    <i/>
  </colItems>
  <dataFields count="1">
    <dataField name="Valor item" fld="2" baseField="1" baseItem="0" numFmtId="4"/>
  </dataFields>
  <pivotHierarchies count="6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 caption="Valor item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</pivotHierarchies>
  <pivotTableStyleInfo name="PivotStyleMedium6" showRowHeaders="1" showColHeaders="1" showRowStripes="0" showColStripes="0" showLastColumn="1"/>
  <rowHierarchiesUsage count="2">
    <rowHierarchyUsage hierarchyUsage="10"/>
    <rowHierarchyUsage hierarchyUsage="11"/>
  </row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>
        <x15:activeTabTopLevelEntity name="[ICMS IPI - Movimentos C170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C272A97-9D4E-46A5-89BC-797A350E8F9B}" name="Tabela dinâmica1" cacheId="453" applyNumberFormats="0" applyBorderFormats="0" applyFontFormats="0" applyPatternFormats="0" applyAlignmentFormats="0" applyWidthHeightFormats="1" dataCaption="Valores" tag="0640b933-aa37-4a1c-b1e3-0466bcd70753" updatedVersion="8" minRefreshableVersion="3" useAutoFormatting="1" colGrandTotals="0" itemPrintTitles="1" createdVersion="8" indent="0" compact="0" compactData="0" multipleFieldFilters="0">
  <location ref="A1:K191" firstHeaderRow="0" firstDataRow="1" firstDataCol="2"/>
  <pivotFields count="11"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5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1"/>
    <field x="2"/>
  </rowFields>
  <rowItems count="190">
    <i>
      <x/>
      <x/>
    </i>
    <i r="1">
      <x v="1"/>
    </i>
    <i r="1">
      <x v="2"/>
    </i>
    <i>
      <x v="1"/>
      <x/>
    </i>
    <i r="1">
      <x v="1"/>
    </i>
    <i r="1">
      <x v="2"/>
    </i>
    <i>
      <x v="2"/>
      <x/>
    </i>
    <i r="1">
      <x v="1"/>
    </i>
    <i r="1">
      <x v="2"/>
    </i>
    <i>
      <x v="3"/>
      <x/>
    </i>
    <i r="1">
      <x v="1"/>
    </i>
    <i r="1">
      <x v="2"/>
    </i>
    <i>
      <x v="4"/>
      <x/>
    </i>
    <i r="1">
      <x v="1"/>
    </i>
    <i r="1">
      <x v="2"/>
    </i>
    <i>
      <x v="5"/>
      <x/>
    </i>
    <i r="1">
      <x v="1"/>
    </i>
    <i r="1">
      <x v="2"/>
    </i>
    <i>
      <x v="6"/>
      <x/>
    </i>
    <i r="1">
      <x v="1"/>
    </i>
    <i r="1">
      <x v="2"/>
    </i>
    <i>
      <x v="7"/>
      <x/>
    </i>
    <i r="1">
      <x v="1"/>
    </i>
    <i r="1">
      <x v="2"/>
    </i>
    <i>
      <x v="8"/>
      <x/>
    </i>
    <i r="1">
      <x v="1"/>
    </i>
    <i r="1">
      <x v="2"/>
    </i>
    <i>
      <x v="9"/>
      <x/>
    </i>
    <i r="1">
      <x v="1"/>
    </i>
    <i r="1">
      <x v="2"/>
    </i>
    <i>
      <x v="10"/>
      <x/>
    </i>
    <i r="1">
      <x v="1"/>
    </i>
    <i r="1">
      <x v="2"/>
    </i>
    <i>
      <x v="11"/>
      <x/>
    </i>
    <i r="1">
      <x v="1"/>
    </i>
    <i r="1">
      <x v="2"/>
    </i>
    <i>
      <x v="12"/>
      <x/>
    </i>
    <i r="1">
      <x v="1"/>
    </i>
    <i r="1">
      <x v="2"/>
    </i>
    <i>
      <x v="13"/>
      <x/>
    </i>
    <i r="1">
      <x v="1"/>
    </i>
    <i r="1">
      <x v="2"/>
    </i>
    <i>
      <x v="14"/>
      <x/>
    </i>
    <i r="1">
      <x v="1"/>
    </i>
    <i r="1">
      <x v="2"/>
    </i>
    <i>
      <x v="15"/>
      <x/>
    </i>
    <i r="1">
      <x v="1"/>
    </i>
    <i r="1">
      <x v="2"/>
    </i>
    <i>
      <x v="16"/>
      <x/>
    </i>
    <i r="1">
      <x v="1"/>
    </i>
    <i r="1">
      <x v="2"/>
    </i>
    <i>
      <x v="17"/>
      <x/>
    </i>
    <i r="1">
      <x v="1"/>
    </i>
    <i r="1">
      <x v="2"/>
    </i>
    <i>
      <x v="18"/>
      <x/>
    </i>
    <i r="1">
      <x v="1"/>
    </i>
    <i r="1">
      <x v="2"/>
    </i>
    <i>
      <x v="19"/>
      <x/>
    </i>
    <i r="1">
      <x v="1"/>
    </i>
    <i r="1">
      <x v="2"/>
    </i>
    <i>
      <x v="20"/>
      <x/>
    </i>
    <i r="1">
      <x v="1"/>
    </i>
    <i r="1">
      <x v="2"/>
    </i>
    <i>
      <x v="21"/>
      <x/>
    </i>
    <i r="1">
      <x v="1"/>
    </i>
    <i r="1">
      <x v="2"/>
    </i>
    <i>
      <x v="22"/>
      <x/>
    </i>
    <i r="1">
      <x v="1"/>
    </i>
    <i r="1">
      <x v="2"/>
    </i>
    <i>
      <x v="23"/>
      <x/>
    </i>
    <i r="1">
      <x v="1"/>
    </i>
    <i r="1">
      <x v="2"/>
    </i>
    <i>
      <x v="24"/>
      <x/>
    </i>
    <i r="1">
      <x v="1"/>
    </i>
    <i r="1">
      <x v="2"/>
    </i>
    <i>
      <x v="25"/>
      <x/>
    </i>
    <i r="1">
      <x v="1"/>
    </i>
    <i r="1">
      <x v="2"/>
    </i>
    <i>
      <x v="26"/>
      <x/>
    </i>
    <i r="1">
      <x v="1"/>
    </i>
    <i r="1">
      <x v="2"/>
    </i>
    <i>
      <x v="27"/>
      <x/>
    </i>
    <i r="1">
      <x v="1"/>
    </i>
    <i r="1">
      <x v="2"/>
    </i>
    <i>
      <x v="28"/>
      <x/>
    </i>
    <i r="1">
      <x v="1"/>
    </i>
    <i r="1">
      <x v="2"/>
    </i>
    <i>
      <x v="29"/>
      <x/>
    </i>
    <i r="1">
      <x v="1"/>
    </i>
    <i r="1">
      <x v="2"/>
    </i>
    <i>
      <x v="30"/>
      <x/>
    </i>
    <i r="1">
      <x v="1"/>
    </i>
    <i r="1">
      <x v="2"/>
    </i>
    <i>
      <x v="31"/>
      <x/>
    </i>
    <i r="1">
      <x v="1"/>
    </i>
    <i r="1">
      <x v="2"/>
    </i>
    <i>
      <x v="32"/>
      <x/>
    </i>
    <i r="1">
      <x v="1"/>
    </i>
    <i r="1">
      <x v="2"/>
    </i>
    <i>
      <x v="33"/>
      <x/>
    </i>
    <i r="1">
      <x v="1"/>
    </i>
    <i r="1">
      <x v="2"/>
    </i>
    <i>
      <x v="34"/>
      <x/>
    </i>
    <i r="1">
      <x v="1"/>
    </i>
    <i r="1">
      <x v="2"/>
    </i>
    <i>
      <x v="35"/>
      <x/>
    </i>
    <i r="1">
      <x v="1"/>
    </i>
    <i r="1">
      <x v="2"/>
    </i>
    <i>
      <x v="36"/>
      <x/>
    </i>
    <i r="1">
      <x v="1"/>
    </i>
    <i r="1">
      <x v="2"/>
    </i>
    <i>
      <x v="37"/>
      <x/>
    </i>
    <i r="1">
      <x v="1"/>
    </i>
    <i r="1">
      <x v="2"/>
    </i>
    <i>
      <x v="38"/>
      <x/>
    </i>
    <i r="1">
      <x v="1"/>
    </i>
    <i r="1">
      <x v="2"/>
    </i>
    <i>
      <x v="39"/>
      <x/>
    </i>
    <i r="1">
      <x v="1"/>
    </i>
    <i r="1">
      <x v="2"/>
    </i>
    <i>
      <x v="40"/>
      <x/>
    </i>
    <i r="1">
      <x v="1"/>
    </i>
    <i r="1">
      <x v="2"/>
    </i>
    <i>
      <x v="41"/>
      <x/>
    </i>
    <i r="1">
      <x v="1"/>
    </i>
    <i r="1">
      <x v="2"/>
    </i>
    <i>
      <x v="42"/>
      <x/>
    </i>
    <i r="1">
      <x v="1"/>
    </i>
    <i r="1">
      <x v="2"/>
    </i>
    <i>
      <x v="43"/>
      <x/>
    </i>
    <i r="1">
      <x v="1"/>
    </i>
    <i r="1">
      <x v="2"/>
    </i>
    <i r="1">
      <x v="3"/>
    </i>
    <i>
      <x v="44"/>
      <x/>
    </i>
    <i r="1">
      <x v="1"/>
    </i>
    <i r="1">
      <x v="2"/>
    </i>
    <i r="1">
      <x v="3"/>
    </i>
    <i>
      <x v="45"/>
      <x/>
    </i>
    <i r="1">
      <x v="1"/>
    </i>
    <i r="1">
      <x v="2"/>
    </i>
    <i r="1">
      <x v="3"/>
    </i>
    <i>
      <x v="46"/>
      <x/>
    </i>
    <i r="1">
      <x v="1"/>
    </i>
    <i r="1">
      <x v="2"/>
    </i>
    <i r="1">
      <x v="3"/>
    </i>
    <i>
      <x v="47"/>
      <x/>
    </i>
    <i r="1">
      <x v="1"/>
    </i>
    <i r="1">
      <x v="2"/>
    </i>
    <i r="1">
      <x v="3"/>
    </i>
    <i>
      <x v="48"/>
      <x/>
    </i>
    <i r="1">
      <x v="1"/>
    </i>
    <i r="1">
      <x v="2"/>
    </i>
    <i r="1">
      <x v="3"/>
    </i>
    <i>
      <x v="49"/>
      <x/>
    </i>
    <i r="1">
      <x v="1"/>
    </i>
    <i r="1">
      <x v="2"/>
    </i>
    <i r="1">
      <x v="3"/>
    </i>
    <i>
      <x v="50"/>
      <x/>
    </i>
    <i r="1">
      <x v="1"/>
    </i>
    <i r="1">
      <x v="2"/>
    </i>
    <i r="1">
      <x v="3"/>
    </i>
    <i>
      <x v="51"/>
      <x/>
    </i>
    <i r="1">
      <x v="1"/>
    </i>
    <i r="1">
      <x v="2"/>
    </i>
    <i r="1">
      <x v="3"/>
    </i>
    <i>
      <x v="52"/>
      <x/>
    </i>
    <i r="1">
      <x v="1"/>
    </i>
    <i r="1">
      <x v="2"/>
    </i>
    <i r="1">
      <x v="3"/>
    </i>
    <i>
      <x v="53"/>
      <x/>
    </i>
    <i r="1">
      <x v="1"/>
    </i>
    <i r="1">
      <x v="2"/>
    </i>
    <i r="1">
      <x v="3"/>
    </i>
    <i>
      <x v="54"/>
      <x/>
    </i>
    <i r="1">
      <x v="1"/>
    </i>
    <i r="1">
      <x v="2"/>
    </i>
    <i r="1">
      <x v="3"/>
    </i>
    <i>
      <x v="55"/>
      <x/>
    </i>
    <i r="1">
      <x v="1"/>
    </i>
    <i r="1">
      <x v="2"/>
    </i>
    <i r="1">
      <x v="3"/>
    </i>
    <i>
      <x v="56"/>
      <x/>
    </i>
    <i r="1">
      <x v="1"/>
    </i>
    <i r="1">
      <x v="2"/>
    </i>
    <i r="1">
      <x v="3"/>
    </i>
    <i>
      <x v="57"/>
      <x/>
    </i>
    <i r="1">
      <x v="1"/>
    </i>
    <i r="1">
      <x v="2"/>
    </i>
    <i r="1">
      <x v="3"/>
    </i>
    <i t="grand">
      <x/>
    </i>
  </rowItems>
  <colFields count="1">
    <field x="-2"/>
  </colFields>
  <colItems count="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</colItems>
  <dataFields count="9">
    <dataField name="Qtd vendida" fld="3" baseField="0" baseItem="0"/>
    <dataField name="Valor venda" fld="4" baseField="0" baseItem="0"/>
    <dataField name="Valor unit. Venda" fld="6" baseField="0" baseItem="0"/>
    <dataField name="Valor unit. ST" fld="7" baseField="0" baseItem="0"/>
    <dataField name="BC ST presumido" fld="8" baseField="0" baseItem="0"/>
    <dataField name="Diferença de BC" fld="9" baseField="0" baseItem="0"/>
    <dataField name="Alíquota ICMS" fld="10" subtotal="average" baseField="2" baseItem="0"/>
    <dataField name="Valor Complementação" fld="0" baseField="0" baseItem="0"/>
    <dataField name="Valor Restituir" fld="5" baseField="0" baseItem="0"/>
  </dataFields>
  <pivotHierarchies count="6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 caption="Valor Restituir"/>
    <pivotHierarchy dragToData="1" caption="Valor Complementação"/>
    <pivotHierarchy dragToData="1" caption="Qtd vendida"/>
    <pivotHierarchy dragToData="1"/>
    <pivotHierarchy dragToData="1" caption="Valor unit. Venda"/>
    <pivotHierarchy dragToData="1" caption="Valor unit. ST"/>
    <pivotHierarchy dragToData="1" caption="BC ST presumido"/>
    <pivotHierarchy dragToData="1" caption="Diferença de BC"/>
    <pivotHierarchy dragToData="1"/>
    <pivotHierarchy dragToData="1" caption="Alíquota ICMS"/>
  </pivotHierarchies>
  <pivotTableStyleInfo name="PivotStyleLight16" showRowHeaders="1" showColHeaders="1" showRowStripes="0" showColStripes="0" showLastColumn="1"/>
  <rowHierarchiesUsage count="2">
    <rowHierarchyUsage hierarchyUsage="16"/>
    <rowHierarchyUsage hierarchyUsage="18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>
        <x15:activeTabTopLevelEntity name="[ICMS IPI - Movimentos C425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BDC53C0-543C-4BBC-AF1C-A9A4A4BAB513}" name="REQUISITOS" displayName="REQUISITOS" ref="A1:F2" totalsRowShown="0">
  <autoFilter ref="A1:F2" xr:uid="{FBDC53C0-543C-4BBC-AF1C-A9A4A4BAB513}"/>
  <tableColumns count="6">
    <tableColumn id="1" xr3:uid="{A13E9CF0-F6A4-4210-99A6-2C5B263E5A3D}" name="CNPJ matriz" dataDxfId="2"/>
    <tableColumn id="2" xr3:uid="{86092B5F-B743-4455-BB75-BE2A27E12DE5}" name="Ano inicial"/>
    <tableColumn id="3" xr3:uid="{1914D9B4-A008-4CC6-BC1C-912C7662EE9D}" name="Mês inicial"/>
    <tableColumn id="4" xr3:uid="{D9C78368-121B-49E4-A8C4-A565C8E2E099}" name="Ano final"/>
    <tableColumn id="5" xr3:uid="{240F5461-BB11-4784-9776-8172F8892798}" name="Mês final"/>
    <tableColumn id="6" xr3:uid="{D5F10BB9-F8A7-4862-9603-9EE35E581FA8}" name="Transmissão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B57E7A1-3B1B-4C1F-85F7-26FDC81877DF}" name="Tabela_PISCOFINS_Matriz" displayName="Tabela_PISCOFINS_Matriz" ref="G1:H2" totalsRowShown="0">
  <autoFilter ref="G1:H2" xr:uid="{EB57E7A1-3B1B-4C1F-85F7-26FDC81877DF}"/>
  <tableColumns count="2">
    <tableColumn id="1" xr3:uid="{9C4ADF8E-4465-47C7-9B41-3F7EB1E1640D}" name="cnpj" dataDxfId="1"/>
    <tableColumn id="2" xr3:uid="{FF1B3D2B-BD7B-47B0-9459-D59131BE16C2}" name="nome" dataDxfId="0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8CDAC05-7550-4B80-8BF4-6F9100126EEF}" name="produtos" displayName="produtos" ref="E1:G6" totalsRowShown="0">
  <autoFilter ref="E1:G6" xr:uid="{08CDAC05-7550-4B80-8BF4-6F9100126EEF}"/>
  <tableColumns count="3">
    <tableColumn id="1" xr3:uid="{BCED67B9-8B6F-4885-9D92-72563D1DA346}" name="cod_produto"/>
    <tableColumn id="2" xr3:uid="{434B188A-5CB0-48C9-B944-410F2E2AC9E7}" name="decricao"/>
    <tableColumn id="3" xr3:uid="{61C28F1A-62A0-4074-B385-9E36ABBD43CF}" name="cod_item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40A59-E2B8-4D6B-BCAE-8D5807E5CFAF}">
  <dimension ref="A1:H2"/>
  <sheetViews>
    <sheetView workbookViewId="0">
      <selection activeCell="E10" sqref="E10"/>
    </sheetView>
  </sheetViews>
  <sheetFormatPr defaultRowHeight="14.5" x14ac:dyDescent="0.35"/>
  <cols>
    <col min="1" max="1" width="13.1796875" bestFit="1" customWidth="1"/>
    <col min="2" max="2" width="12.08984375" bestFit="1" customWidth="1"/>
    <col min="3" max="3" width="12.36328125" bestFit="1" customWidth="1"/>
    <col min="4" max="4" width="10.90625" bestFit="1" customWidth="1"/>
    <col min="5" max="5" width="11.1796875" bestFit="1" customWidth="1"/>
    <col min="6" max="6" width="13.6328125" bestFit="1" customWidth="1"/>
    <col min="7" max="7" width="17.54296875" bestFit="1" customWidth="1"/>
    <col min="8" max="8" width="43.1796875" bestFit="1" customWidth="1"/>
  </cols>
  <sheetData>
    <row r="1" spans="1: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</row>
    <row r="2" spans="1:8" x14ac:dyDescent="0.35">
      <c r="A2" s="1" t="s">
        <v>17</v>
      </c>
      <c r="B2">
        <v>2016</v>
      </c>
      <c r="C2">
        <v>1</v>
      </c>
      <c r="D2">
        <v>2023</v>
      </c>
      <c r="E2">
        <v>8</v>
      </c>
      <c r="F2" t="s">
        <v>6</v>
      </c>
      <c r="G2" t="s">
        <v>9</v>
      </c>
      <c r="H2" t="s">
        <v>10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5E77-712E-4ADD-9BAA-5A708415A908}">
  <dimension ref="A1:AD25"/>
  <sheetViews>
    <sheetView tabSelected="1" topLeftCell="G1" workbookViewId="0">
      <selection activeCell="Q11" sqref="Q11"/>
    </sheetView>
  </sheetViews>
  <sheetFormatPr defaultRowHeight="14.5" x14ac:dyDescent="0.35"/>
  <cols>
    <col min="1" max="1" width="11.1796875" bestFit="1" customWidth="1"/>
    <col min="2" max="2" width="24.90625" bestFit="1" customWidth="1"/>
    <col min="3" max="3" width="12.453125" bestFit="1" customWidth="1"/>
    <col min="5" max="5" width="19" bestFit="1" customWidth="1"/>
    <col min="6" max="6" width="38.54296875" bestFit="1" customWidth="1"/>
    <col min="7" max="7" width="9.7265625" customWidth="1"/>
    <col min="9" max="9" width="12.08984375" bestFit="1" customWidth="1"/>
    <col min="10" max="10" width="12" bestFit="1" customWidth="1"/>
    <col min="11" max="11" width="9.6328125" bestFit="1" customWidth="1"/>
    <col min="12" max="12" width="7.7265625" style="7" bestFit="1" customWidth="1"/>
    <col min="13" max="13" width="8.26953125" style="7" bestFit="1" customWidth="1"/>
    <col min="14" max="14" width="9.54296875" style="7" bestFit="1" customWidth="1"/>
    <col min="15" max="15" width="9.08984375" style="7" bestFit="1" customWidth="1"/>
    <col min="16" max="16" width="7.7265625" style="7" bestFit="1" customWidth="1"/>
    <col min="17" max="17" width="11.08984375" style="7" bestFit="1" customWidth="1"/>
    <col min="18" max="18" width="9.08984375" style="7" bestFit="1" customWidth="1"/>
    <col min="19" max="19" width="7.7265625" style="7" bestFit="1" customWidth="1"/>
    <col min="20" max="20" width="9.08984375" style="7" customWidth="1"/>
    <col min="21" max="21" width="8.1796875" style="7" bestFit="1" customWidth="1"/>
    <col min="22" max="22" width="8.7265625" style="7" bestFit="1" customWidth="1"/>
    <col min="23" max="23" width="9.90625" style="7" bestFit="1" customWidth="1"/>
    <col min="24" max="24" width="12.26953125" style="7" bestFit="1" customWidth="1"/>
    <col min="25" max="25" width="12.90625" style="7" bestFit="1" customWidth="1"/>
    <col min="26" max="26" width="14.1796875" style="7" bestFit="1" customWidth="1"/>
    <col min="27" max="27" width="11.7265625" style="7" bestFit="1" customWidth="1"/>
    <col min="28" max="28" width="14.453125" bestFit="1" customWidth="1"/>
    <col min="29" max="29" width="9.54296875" bestFit="1" customWidth="1"/>
    <col min="30" max="30" width="18" bestFit="1" customWidth="1"/>
  </cols>
  <sheetData>
    <row r="1" spans="1:30" x14ac:dyDescent="0.35">
      <c r="A1" s="3" t="s">
        <v>15</v>
      </c>
      <c r="B1" s="3" t="s">
        <v>19</v>
      </c>
      <c r="C1" t="s">
        <v>36</v>
      </c>
      <c r="E1" t="s">
        <v>16</v>
      </c>
      <c r="F1" t="s">
        <v>14</v>
      </c>
      <c r="G1" t="s">
        <v>15</v>
      </c>
      <c r="I1" t="s">
        <v>66</v>
      </c>
      <c r="J1" t="s">
        <v>65</v>
      </c>
      <c r="K1" t="s">
        <v>67</v>
      </c>
      <c r="L1" s="7" t="s">
        <v>68</v>
      </c>
      <c r="M1" s="7" t="s">
        <v>69</v>
      </c>
      <c r="N1" s="7" t="s">
        <v>73</v>
      </c>
      <c r="O1" s="7" t="s">
        <v>70</v>
      </c>
      <c r="P1" s="7" t="s">
        <v>71</v>
      </c>
      <c r="Q1" s="7" t="s">
        <v>72</v>
      </c>
      <c r="R1" s="7" t="s">
        <v>74</v>
      </c>
      <c r="S1" s="7" t="s">
        <v>75</v>
      </c>
      <c r="T1" s="7" t="s">
        <v>76</v>
      </c>
      <c r="U1" s="7" t="s">
        <v>77</v>
      </c>
      <c r="V1" s="7" t="s">
        <v>78</v>
      </c>
      <c r="W1" s="7" t="s">
        <v>79</v>
      </c>
      <c r="X1" s="7" t="s">
        <v>82</v>
      </c>
      <c r="Y1" s="7" t="s">
        <v>83</v>
      </c>
      <c r="Z1" s="7" t="s">
        <v>84</v>
      </c>
      <c r="AA1" s="7" t="s">
        <v>87</v>
      </c>
      <c r="AB1" s="7" t="s">
        <v>85</v>
      </c>
      <c r="AC1" s="7" t="s">
        <v>86</v>
      </c>
    </row>
    <row r="2" spans="1:30" x14ac:dyDescent="0.35">
      <c r="A2" t="s">
        <v>13</v>
      </c>
      <c r="B2" t="s">
        <v>20</v>
      </c>
      <c r="C2" s="4">
        <v>19283352.100000001</v>
      </c>
      <c r="E2" t="s">
        <v>25</v>
      </c>
      <c r="F2" t="s">
        <v>31</v>
      </c>
      <c r="G2">
        <v>1</v>
      </c>
      <c r="I2" s="8">
        <v>44562</v>
      </c>
      <c r="J2">
        <v>1</v>
      </c>
      <c r="K2" t="s">
        <v>80</v>
      </c>
      <c r="L2" s="7">
        <v>0</v>
      </c>
      <c r="M2" s="7">
        <v>0</v>
      </c>
      <c r="N2" s="7">
        <v>0</v>
      </c>
      <c r="O2" s="7">
        <v>1000</v>
      </c>
      <c r="P2" s="7">
        <v>3.4</v>
      </c>
      <c r="Q2" s="7">
        <f>+P2*O2</f>
        <v>3400</v>
      </c>
      <c r="R2" s="7">
        <v>1200</v>
      </c>
      <c r="S2" s="7">
        <v>3.3</v>
      </c>
      <c r="T2" s="7">
        <f>+S2*R2</f>
        <v>3960</v>
      </c>
      <c r="U2" s="7">
        <v>0</v>
      </c>
      <c r="V2" s="7">
        <v>0</v>
      </c>
      <c r="W2" s="7">
        <v>0</v>
      </c>
      <c r="X2" s="7">
        <f>+R2-O2</f>
        <v>200</v>
      </c>
      <c r="Y2" s="7">
        <f>+P2</f>
        <v>3.4</v>
      </c>
      <c r="Z2" s="7">
        <f>+Y2*X2</f>
        <v>680</v>
      </c>
      <c r="AA2" s="7">
        <f>+P2-S2</f>
        <v>0.10000000000000009</v>
      </c>
      <c r="AB2" s="9">
        <f>+AA2*R2</f>
        <v>120.00000000000011</v>
      </c>
      <c r="AC2">
        <f>+AB2*0.17</f>
        <v>20.40000000000002</v>
      </c>
      <c r="AD2" t="s">
        <v>88</v>
      </c>
    </row>
    <row r="3" spans="1:30" x14ac:dyDescent="0.35">
      <c r="A3" t="s">
        <v>12</v>
      </c>
      <c r="B3" t="s">
        <v>21</v>
      </c>
      <c r="C3" s="4">
        <v>10515066.41</v>
      </c>
      <c r="E3" t="s">
        <v>26</v>
      </c>
      <c r="F3" t="s">
        <v>32</v>
      </c>
      <c r="G3">
        <v>2</v>
      </c>
      <c r="I3" s="8">
        <v>44593</v>
      </c>
      <c r="J3">
        <v>1</v>
      </c>
      <c r="K3" t="s">
        <v>80</v>
      </c>
      <c r="L3" s="7">
        <v>0</v>
      </c>
      <c r="M3" s="7">
        <v>0</v>
      </c>
      <c r="N3" s="7">
        <v>0</v>
      </c>
      <c r="O3" s="7">
        <v>1000</v>
      </c>
      <c r="P3" s="7">
        <v>3.4</v>
      </c>
      <c r="Q3" s="7">
        <f>+P3*O3</f>
        <v>3400</v>
      </c>
      <c r="R3" s="7">
        <v>800</v>
      </c>
      <c r="S3" s="7">
        <v>3.3</v>
      </c>
      <c r="T3" s="7">
        <f>+S3*R3</f>
        <v>2640</v>
      </c>
      <c r="U3" s="7">
        <f>+O3+L3-R3</f>
        <v>200</v>
      </c>
      <c r="V3" s="7">
        <f>(N3+Q3)/(L3+O3)</f>
        <v>3.4</v>
      </c>
      <c r="W3" s="7">
        <f>+V3*U3</f>
        <v>680</v>
      </c>
      <c r="X3" s="7">
        <v>0</v>
      </c>
      <c r="Y3" s="7">
        <v>0</v>
      </c>
      <c r="Z3" s="7">
        <v>0</v>
      </c>
      <c r="AA3" s="7">
        <f>+P3-S3</f>
        <v>0.10000000000000009</v>
      </c>
      <c r="AB3" s="9">
        <f>+AA3*R3</f>
        <v>80.000000000000071</v>
      </c>
      <c r="AC3">
        <f>+AB3*0.17</f>
        <v>13.600000000000014</v>
      </c>
      <c r="AD3" t="s">
        <v>88</v>
      </c>
    </row>
    <row r="4" spans="1:30" x14ac:dyDescent="0.35">
      <c r="A4" t="s">
        <v>11</v>
      </c>
      <c r="B4" t="s">
        <v>22</v>
      </c>
      <c r="C4" s="4">
        <v>2481400.04</v>
      </c>
      <c r="E4" t="s">
        <v>27</v>
      </c>
      <c r="F4" t="s">
        <v>33</v>
      </c>
      <c r="G4">
        <v>7558</v>
      </c>
      <c r="I4" s="8">
        <v>44621</v>
      </c>
      <c r="J4">
        <v>1</v>
      </c>
      <c r="K4" t="s">
        <v>80</v>
      </c>
      <c r="L4" s="7">
        <f>U3</f>
        <v>200</v>
      </c>
      <c r="M4" s="7">
        <f>V3</f>
        <v>3.4</v>
      </c>
      <c r="N4" s="7">
        <f>W3</f>
        <v>680</v>
      </c>
      <c r="O4" s="7">
        <v>1000</v>
      </c>
      <c r="P4" s="7">
        <v>3</v>
      </c>
      <c r="Q4" s="7">
        <f>+P4*O4</f>
        <v>3000</v>
      </c>
      <c r="R4" s="7">
        <v>1100</v>
      </c>
      <c r="S4" s="7">
        <v>3.3</v>
      </c>
      <c r="T4" s="7">
        <f>+S4*R4</f>
        <v>3630</v>
      </c>
      <c r="U4" s="7">
        <f>+O4+L4-R4</f>
        <v>100</v>
      </c>
      <c r="V4" s="7">
        <f>(N4+Q4)/(L4+O4)</f>
        <v>3.0666666666666669</v>
      </c>
      <c r="W4" s="7">
        <f>+V4*U4</f>
        <v>306.66666666666669</v>
      </c>
      <c r="X4" s="7">
        <v>0</v>
      </c>
      <c r="Y4" s="7">
        <v>0</v>
      </c>
      <c r="Z4" s="7">
        <v>0</v>
      </c>
      <c r="AA4" s="7">
        <f>+P4-S4</f>
        <v>-0.29999999999999982</v>
      </c>
      <c r="AB4" s="9">
        <f>+AA4*R4</f>
        <v>-329.99999999999983</v>
      </c>
      <c r="AC4">
        <f>+AB4*0.17</f>
        <v>-56.099999999999973</v>
      </c>
      <c r="AD4" t="s">
        <v>89</v>
      </c>
    </row>
    <row r="5" spans="1:30" x14ac:dyDescent="0.35">
      <c r="A5" t="s">
        <v>18</v>
      </c>
      <c r="B5" t="s">
        <v>23</v>
      </c>
      <c r="C5" s="4">
        <v>297244.82</v>
      </c>
      <c r="E5" t="s">
        <v>28</v>
      </c>
      <c r="F5" t="s">
        <v>34</v>
      </c>
      <c r="G5">
        <v>4</v>
      </c>
      <c r="I5" s="8">
        <v>44652</v>
      </c>
      <c r="J5">
        <v>1</v>
      </c>
      <c r="K5" t="s">
        <v>80</v>
      </c>
    </row>
    <row r="6" spans="1:30" x14ac:dyDescent="0.35">
      <c r="A6" t="s">
        <v>30</v>
      </c>
      <c r="C6" s="4">
        <v>32577063.370000001</v>
      </c>
      <c r="E6" t="s">
        <v>29</v>
      </c>
      <c r="F6" t="s">
        <v>35</v>
      </c>
      <c r="G6">
        <v>4</v>
      </c>
      <c r="I6" s="8">
        <v>44682</v>
      </c>
      <c r="J6">
        <v>1</v>
      </c>
      <c r="K6" t="s">
        <v>80</v>
      </c>
    </row>
    <row r="7" spans="1:30" x14ac:dyDescent="0.35">
      <c r="I7" s="8">
        <v>44713</v>
      </c>
      <c r="J7">
        <v>1</v>
      </c>
      <c r="K7" t="s">
        <v>80</v>
      </c>
    </row>
    <row r="8" spans="1:30" x14ac:dyDescent="0.35">
      <c r="I8" s="8">
        <v>44743</v>
      </c>
      <c r="J8">
        <v>1</v>
      </c>
      <c r="K8" t="s">
        <v>80</v>
      </c>
    </row>
    <row r="9" spans="1:30" x14ac:dyDescent="0.35">
      <c r="I9" s="8">
        <v>44774</v>
      </c>
      <c r="J9">
        <v>1</v>
      </c>
      <c r="K9" t="s">
        <v>80</v>
      </c>
    </row>
    <row r="10" spans="1:30" x14ac:dyDescent="0.35">
      <c r="I10" s="8">
        <v>44805</v>
      </c>
      <c r="J10">
        <v>1</v>
      </c>
      <c r="K10" t="s">
        <v>80</v>
      </c>
    </row>
    <row r="11" spans="1:30" x14ac:dyDescent="0.35">
      <c r="I11" s="8">
        <v>44835</v>
      </c>
      <c r="J11">
        <v>1</v>
      </c>
      <c r="K11" t="s">
        <v>80</v>
      </c>
    </row>
    <row r="12" spans="1:30" x14ac:dyDescent="0.35">
      <c r="I12" s="8">
        <v>44866</v>
      </c>
      <c r="J12">
        <v>1</v>
      </c>
      <c r="K12" t="s">
        <v>80</v>
      </c>
    </row>
    <row r="13" spans="1:30" x14ac:dyDescent="0.35">
      <c r="I13" s="8">
        <v>44896</v>
      </c>
      <c r="J13">
        <v>1</v>
      </c>
      <c r="K13" t="s">
        <v>80</v>
      </c>
    </row>
    <row r="14" spans="1:30" x14ac:dyDescent="0.35">
      <c r="I14" s="8">
        <v>44562</v>
      </c>
      <c r="J14">
        <v>2</v>
      </c>
      <c r="K14" t="s">
        <v>81</v>
      </c>
    </row>
    <row r="15" spans="1:30" x14ac:dyDescent="0.35">
      <c r="I15" s="8">
        <v>44593</v>
      </c>
      <c r="J15">
        <v>2</v>
      </c>
      <c r="K15" t="s">
        <v>81</v>
      </c>
    </row>
    <row r="16" spans="1:30" x14ac:dyDescent="0.35">
      <c r="I16" s="8">
        <v>44621</v>
      </c>
      <c r="J16">
        <v>2</v>
      </c>
      <c r="K16" t="s">
        <v>81</v>
      </c>
    </row>
    <row r="17" spans="9:11" x14ac:dyDescent="0.35">
      <c r="I17" s="8">
        <v>44652</v>
      </c>
      <c r="J17">
        <v>2</v>
      </c>
      <c r="K17" t="s">
        <v>81</v>
      </c>
    </row>
    <row r="18" spans="9:11" x14ac:dyDescent="0.35">
      <c r="I18" s="8">
        <v>44682</v>
      </c>
      <c r="J18">
        <v>2</v>
      </c>
      <c r="K18" t="s">
        <v>81</v>
      </c>
    </row>
    <row r="19" spans="9:11" x14ac:dyDescent="0.35">
      <c r="I19" s="8">
        <v>44713</v>
      </c>
      <c r="J19">
        <v>2</v>
      </c>
      <c r="K19" t="s">
        <v>81</v>
      </c>
    </row>
    <row r="20" spans="9:11" x14ac:dyDescent="0.35">
      <c r="I20" s="8">
        <v>44743</v>
      </c>
      <c r="J20">
        <v>2</v>
      </c>
      <c r="K20" t="s">
        <v>81</v>
      </c>
    </row>
    <row r="21" spans="9:11" x14ac:dyDescent="0.35">
      <c r="I21" s="8">
        <v>44774</v>
      </c>
      <c r="J21">
        <v>2</v>
      </c>
      <c r="K21" t="s">
        <v>81</v>
      </c>
    </row>
    <row r="22" spans="9:11" x14ac:dyDescent="0.35">
      <c r="I22" s="8">
        <v>44805</v>
      </c>
      <c r="J22">
        <v>2</v>
      </c>
      <c r="K22" t="s">
        <v>81</v>
      </c>
    </row>
    <row r="23" spans="9:11" x14ac:dyDescent="0.35">
      <c r="I23" s="8">
        <v>44835</v>
      </c>
      <c r="J23">
        <v>2</v>
      </c>
      <c r="K23" t="s">
        <v>81</v>
      </c>
    </row>
    <row r="24" spans="9:11" x14ac:dyDescent="0.35">
      <c r="I24" s="8">
        <v>44866</v>
      </c>
      <c r="J24">
        <v>2</v>
      </c>
      <c r="K24" t="s">
        <v>81</v>
      </c>
    </row>
    <row r="25" spans="9:11" x14ac:dyDescent="0.35">
      <c r="I25" s="8">
        <v>44896</v>
      </c>
      <c r="J25">
        <v>2</v>
      </c>
      <c r="K25" t="s">
        <v>81</v>
      </c>
    </row>
  </sheetData>
  <pageMargins left="0.511811024" right="0.511811024" top="0.78740157499999996" bottom="0.78740157499999996" header="0.31496062000000002" footer="0.31496062000000002"/>
  <pageSetup paperSize="9" orientation="portrait"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41CCB-C0D0-48FD-B9AC-5B6C1ED85795}">
  <dimension ref="A1:T191"/>
  <sheetViews>
    <sheetView workbookViewId="0">
      <selection activeCell="J14" sqref="J14"/>
    </sheetView>
  </sheetViews>
  <sheetFormatPr defaultRowHeight="14.5" x14ac:dyDescent="0.35"/>
  <cols>
    <col min="1" max="1" width="14.1796875" bestFit="1" customWidth="1"/>
    <col min="2" max="2" width="11.1796875" bestFit="1" customWidth="1"/>
    <col min="3" max="3" width="12.08984375" bestFit="1" customWidth="1"/>
    <col min="4" max="4" width="12.453125" bestFit="1" customWidth="1"/>
    <col min="5" max="5" width="15.81640625" bestFit="1" customWidth="1"/>
    <col min="6" max="6" width="12.08984375" bestFit="1" customWidth="1"/>
    <col min="7" max="7" width="15.08984375" bestFit="1" customWidth="1"/>
    <col min="8" max="8" width="14.453125" bestFit="1" customWidth="1"/>
    <col min="9" max="9" width="13.08984375" bestFit="1" customWidth="1"/>
    <col min="10" max="10" width="21.08984375" bestFit="1" customWidth="1"/>
    <col min="11" max="11" width="13.1796875" bestFit="1" customWidth="1"/>
  </cols>
  <sheetData>
    <row r="1" spans="1:20" x14ac:dyDescent="0.35">
      <c r="A1" s="3" t="s">
        <v>24</v>
      </c>
      <c r="B1" s="3" t="s">
        <v>15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37</v>
      </c>
      <c r="J1" t="s">
        <v>44</v>
      </c>
      <c r="K1" t="s">
        <v>45</v>
      </c>
      <c r="O1" t="s">
        <v>49</v>
      </c>
      <c r="P1" t="s">
        <v>51</v>
      </c>
      <c r="Q1" t="s">
        <v>46</v>
      </c>
      <c r="R1" t="s">
        <v>47</v>
      </c>
      <c r="S1" t="s">
        <v>48</v>
      </c>
      <c r="T1" t="s">
        <v>50</v>
      </c>
    </row>
    <row r="2" spans="1:20" x14ac:dyDescent="0.35">
      <c r="A2" s="2">
        <v>43009</v>
      </c>
      <c r="B2" t="s">
        <v>13</v>
      </c>
      <c r="C2" s="4">
        <v>-42045.57</v>
      </c>
      <c r="D2" s="4">
        <v>149673.56</v>
      </c>
      <c r="E2" s="5">
        <v>-3.56</v>
      </c>
      <c r="F2" s="4">
        <v>3.71</v>
      </c>
      <c r="G2" s="4">
        <v>155989.06</v>
      </c>
      <c r="H2" s="4">
        <v>6315.5</v>
      </c>
      <c r="I2" s="6">
        <v>0.25</v>
      </c>
      <c r="J2" s="4"/>
      <c r="K2" s="4">
        <v>1578.88</v>
      </c>
      <c r="N2">
        <v>0</v>
      </c>
      <c r="Q2">
        <v>100</v>
      </c>
      <c r="R2">
        <v>90</v>
      </c>
      <c r="S2">
        <v>2</v>
      </c>
      <c r="T2">
        <v>10</v>
      </c>
    </row>
    <row r="3" spans="1:20" x14ac:dyDescent="0.35">
      <c r="A3" s="2">
        <v>43009</v>
      </c>
      <c r="B3" t="s">
        <v>12</v>
      </c>
      <c r="C3" s="4">
        <v>-9235.8799999999992</v>
      </c>
      <c r="D3" s="4">
        <v>34033.089999999997</v>
      </c>
      <c r="E3" s="5">
        <v>-3.6850000000000001</v>
      </c>
      <c r="F3" s="4">
        <v>3.71</v>
      </c>
      <c r="G3" s="4">
        <v>34265.11</v>
      </c>
      <c r="H3" s="4">
        <v>232.02</v>
      </c>
      <c r="I3" s="6">
        <v>0.25</v>
      </c>
      <c r="J3" s="4"/>
      <c r="K3" s="4">
        <v>58.01</v>
      </c>
      <c r="N3">
        <v>1</v>
      </c>
      <c r="O3">
        <v>2</v>
      </c>
      <c r="P3">
        <v>10</v>
      </c>
      <c r="Q3">
        <v>100</v>
      </c>
      <c r="R3">
        <v>90</v>
      </c>
      <c r="S3">
        <v>2.5</v>
      </c>
      <c r="T3">
        <v>20</v>
      </c>
    </row>
    <row r="4" spans="1:20" x14ac:dyDescent="0.35">
      <c r="A4" s="2">
        <v>43009</v>
      </c>
      <c r="B4" t="s">
        <v>11</v>
      </c>
      <c r="C4" s="4">
        <v>-994.61</v>
      </c>
      <c r="D4" s="4">
        <v>3277.27</v>
      </c>
      <c r="E4" s="5">
        <v>-3.2949999999999999</v>
      </c>
      <c r="F4" s="4">
        <v>3.08</v>
      </c>
      <c r="G4" s="4">
        <v>3063.4</v>
      </c>
      <c r="H4" s="4">
        <v>-213.87</v>
      </c>
      <c r="I4" s="6">
        <v>0.12</v>
      </c>
      <c r="J4" s="4">
        <v>25.66</v>
      </c>
      <c r="K4" s="4"/>
      <c r="N4">
        <v>2</v>
      </c>
    </row>
    <row r="5" spans="1:20" x14ac:dyDescent="0.35">
      <c r="A5" s="2">
        <v>43040</v>
      </c>
      <c r="B5" t="s">
        <v>13</v>
      </c>
      <c r="C5" s="4">
        <v>-109496.05</v>
      </c>
      <c r="D5" s="4">
        <v>413800.25</v>
      </c>
      <c r="E5" s="5">
        <v>-3.7789999999999999</v>
      </c>
      <c r="F5" s="4">
        <v>3.77</v>
      </c>
      <c r="G5" s="4">
        <v>412800.11</v>
      </c>
      <c r="H5" s="4">
        <v>-1000.14</v>
      </c>
      <c r="I5" s="6">
        <v>0.25</v>
      </c>
      <c r="J5" s="4">
        <v>250.04</v>
      </c>
      <c r="K5" s="4"/>
      <c r="N5">
        <v>3</v>
      </c>
    </row>
    <row r="6" spans="1:20" x14ac:dyDescent="0.35">
      <c r="A6" s="2">
        <v>43040</v>
      </c>
      <c r="B6" t="s">
        <v>12</v>
      </c>
      <c r="C6" s="4">
        <v>-30071.54</v>
      </c>
      <c r="D6" s="4">
        <v>117344.15</v>
      </c>
      <c r="E6" s="5">
        <v>-3.9020000000000001</v>
      </c>
      <c r="F6" s="4">
        <v>3.77</v>
      </c>
      <c r="G6" s="4">
        <v>113369.71</v>
      </c>
      <c r="H6" s="4">
        <v>-3974.44</v>
      </c>
      <c r="I6" s="6">
        <v>0.25</v>
      </c>
      <c r="J6" s="4">
        <v>993.61</v>
      </c>
      <c r="K6" s="4"/>
    </row>
    <row r="7" spans="1:20" x14ac:dyDescent="0.35">
      <c r="A7" s="2">
        <v>43040</v>
      </c>
      <c r="B7" t="s">
        <v>11</v>
      </c>
      <c r="C7" s="4">
        <v>-10066.379999999999</v>
      </c>
      <c r="D7" s="4">
        <v>32094.37</v>
      </c>
      <c r="E7" s="5">
        <v>-3.1880000000000002</v>
      </c>
      <c r="F7" s="4">
        <v>3.08</v>
      </c>
      <c r="G7" s="4">
        <v>31004.45</v>
      </c>
      <c r="H7" s="4">
        <v>-1089.92</v>
      </c>
      <c r="I7" s="6">
        <v>0.12</v>
      </c>
      <c r="J7" s="4">
        <v>130.79</v>
      </c>
      <c r="K7" s="4"/>
    </row>
    <row r="8" spans="1:20" x14ac:dyDescent="0.35">
      <c r="A8" s="2">
        <v>43070</v>
      </c>
      <c r="B8" t="s">
        <v>13</v>
      </c>
      <c r="C8" s="4">
        <v>-145269.57999999999</v>
      </c>
      <c r="D8" s="4">
        <v>556054.54</v>
      </c>
      <c r="E8" s="5">
        <v>-3.8279999999999998</v>
      </c>
      <c r="F8" s="4">
        <v>3.96</v>
      </c>
      <c r="G8" s="4">
        <v>575267.54</v>
      </c>
      <c r="H8" s="4">
        <v>19213</v>
      </c>
      <c r="I8" s="6">
        <v>0.25</v>
      </c>
      <c r="J8" s="4"/>
      <c r="K8" s="4">
        <v>4803.25</v>
      </c>
    </row>
    <row r="9" spans="1:20" x14ac:dyDescent="0.35">
      <c r="A9" s="2">
        <v>43070</v>
      </c>
      <c r="B9" t="s">
        <v>12</v>
      </c>
      <c r="C9" s="4">
        <v>-42928.53</v>
      </c>
      <c r="D9" s="4">
        <v>167612.47</v>
      </c>
      <c r="E9" s="5">
        <v>-3.9039999999999999</v>
      </c>
      <c r="F9" s="4">
        <v>3.96</v>
      </c>
      <c r="G9" s="4">
        <v>169996.98</v>
      </c>
      <c r="H9" s="4">
        <v>2384.5100000000002</v>
      </c>
      <c r="I9" s="6">
        <v>0.25</v>
      </c>
      <c r="J9" s="4"/>
      <c r="K9" s="4">
        <v>596.13</v>
      </c>
    </row>
    <row r="10" spans="1:20" x14ac:dyDescent="0.35">
      <c r="A10" s="2">
        <v>43070</v>
      </c>
      <c r="B10" t="s">
        <v>11</v>
      </c>
      <c r="C10" s="4">
        <v>-17700.990000000002</v>
      </c>
      <c r="D10" s="4">
        <v>55274.06</v>
      </c>
      <c r="E10" s="5">
        <v>-3.1230000000000002</v>
      </c>
      <c r="F10" s="4">
        <v>3.16</v>
      </c>
      <c r="G10" s="4">
        <v>55935.13</v>
      </c>
      <c r="H10" s="4">
        <v>661.07</v>
      </c>
      <c r="I10" s="6">
        <v>0.12</v>
      </c>
      <c r="J10" s="4"/>
      <c r="K10" s="4">
        <v>79.33</v>
      </c>
    </row>
    <row r="11" spans="1:20" x14ac:dyDescent="0.35">
      <c r="A11" s="2">
        <v>43101</v>
      </c>
      <c r="B11" t="s">
        <v>13</v>
      </c>
      <c r="C11" s="4">
        <v>-122761.19</v>
      </c>
      <c r="D11" s="4">
        <v>470269.5</v>
      </c>
      <c r="E11" s="5">
        <v>-3.831</v>
      </c>
      <c r="F11" s="4">
        <v>3.98</v>
      </c>
      <c r="G11" s="4">
        <v>488589.54</v>
      </c>
      <c r="H11" s="4">
        <v>18320.04</v>
      </c>
      <c r="I11" s="6">
        <v>0.25</v>
      </c>
      <c r="J11" s="4"/>
      <c r="K11" s="4">
        <v>4580.01</v>
      </c>
    </row>
    <row r="12" spans="1:20" x14ac:dyDescent="0.35">
      <c r="A12" s="2">
        <v>43101</v>
      </c>
      <c r="B12" t="s">
        <v>12</v>
      </c>
      <c r="C12" s="4">
        <v>-42198.73</v>
      </c>
      <c r="D12" s="4">
        <v>166454.46</v>
      </c>
      <c r="E12" s="5">
        <v>-3.9449999999999998</v>
      </c>
      <c r="F12" s="4">
        <v>3.98</v>
      </c>
      <c r="G12" s="4">
        <v>167950.95</v>
      </c>
      <c r="H12" s="4">
        <v>1496.49</v>
      </c>
      <c r="I12" s="6">
        <v>0.25</v>
      </c>
      <c r="J12" s="4"/>
      <c r="K12" s="4">
        <v>374.12</v>
      </c>
    </row>
    <row r="13" spans="1:20" x14ac:dyDescent="0.35">
      <c r="A13" s="2">
        <v>43101</v>
      </c>
      <c r="B13" t="s">
        <v>11</v>
      </c>
      <c r="C13" s="4">
        <v>-20175.12</v>
      </c>
      <c r="D13" s="4">
        <v>62785.99</v>
      </c>
      <c r="E13" s="5">
        <v>-3.1120000000000001</v>
      </c>
      <c r="F13" s="4">
        <v>3.24</v>
      </c>
      <c r="G13" s="4">
        <v>65367.39</v>
      </c>
      <c r="H13" s="4">
        <v>2581.4</v>
      </c>
      <c r="I13" s="6">
        <v>0.12</v>
      </c>
      <c r="J13" s="4"/>
      <c r="K13" s="4">
        <v>309.77</v>
      </c>
    </row>
    <row r="14" spans="1:20" x14ac:dyDescent="0.35">
      <c r="A14" s="2">
        <v>43132</v>
      </c>
      <c r="B14" t="s">
        <v>13</v>
      </c>
      <c r="C14" s="4">
        <v>-102903.93</v>
      </c>
      <c r="D14" s="4">
        <v>402048.19</v>
      </c>
      <c r="E14" s="5">
        <v>-3.907</v>
      </c>
      <c r="F14" s="4">
        <v>3.98</v>
      </c>
      <c r="G14" s="4">
        <v>409557.64</v>
      </c>
      <c r="H14" s="4">
        <v>7509.45</v>
      </c>
      <c r="I14" s="6">
        <v>0.25</v>
      </c>
      <c r="J14" s="4"/>
      <c r="K14" s="4">
        <v>1877.36</v>
      </c>
    </row>
    <row r="15" spans="1:20" x14ac:dyDescent="0.35">
      <c r="A15" s="2">
        <v>43132</v>
      </c>
      <c r="B15" t="s">
        <v>12</v>
      </c>
      <c r="C15" s="4">
        <v>-33836.620000000003</v>
      </c>
      <c r="D15" s="4">
        <v>134766.47</v>
      </c>
      <c r="E15" s="5">
        <v>-3.9830000000000001</v>
      </c>
      <c r="F15" s="4">
        <v>3.98</v>
      </c>
      <c r="G15" s="4">
        <v>134669.75</v>
      </c>
      <c r="H15" s="4">
        <v>-96.72</v>
      </c>
      <c r="I15" s="6">
        <v>0.25</v>
      </c>
      <c r="J15" s="4">
        <v>24.18</v>
      </c>
      <c r="K15" s="4"/>
    </row>
    <row r="16" spans="1:20" x14ac:dyDescent="0.35">
      <c r="A16" s="2">
        <v>43132</v>
      </c>
      <c r="B16" t="s">
        <v>11</v>
      </c>
      <c r="C16" s="4">
        <v>-14559.89</v>
      </c>
      <c r="D16" s="4">
        <v>45978.12</v>
      </c>
      <c r="E16" s="5">
        <v>-3.1579999999999999</v>
      </c>
      <c r="F16" s="4">
        <v>3.24</v>
      </c>
      <c r="G16" s="4">
        <v>47174.04</v>
      </c>
      <c r="H16" s="4">
        <v>1195.92</v>
      </c>
      <c r="I16" s="6">
        <v>0.12</v>
      </c>
      <c r="J16" s="4"/>
      <c r="K16" s="4">
        <v>143.51</v>
      </c>
    </row>
    <row r="17" spans="1:11" x14ac:dyDescent="0.35">
      <c r="A17" s="2">
        <v>43160</v>
      </c>
      <c r="B17" t="s">
        <v>13</v>
      </c>
      <c r="C17" s="4">
        <v>-62728.17</v>
      </c>
      <c r="D17" s="4">
        <v>264685.11</v>
      </c>
      <c r="E17" s="5">
        <v>-4.22</v>
      </c>
      <c r="F17" s="4">
        <v>3.98</v>
      </c>
      <c r="G17" s="4">
        <v>249658.12</v>
      </c>
      <c r="H17" s="4">
        <v>-15026.99</v>
      </c>
      <c r="I17" s="6">
        <v>0.25</v>
      </c>
      <c r="J17" s="4">
        <v>3756.75</v>
      </c>
      <c r="K17" s="4"/>
    </row>
    <row r="18" spans="1:11" x14ac:dyDescent="0.35">
      <c r="A18" s="2">
        <v>43160</v>
      </c>
      <c r="B18" t="s">
        <v>12</v>
      </c>
      <c r="C18" s="4">
        <v>-19874.29</v>
      </c>
      <c r="D18" s="4">
        <v>86206.21</v>
      </c>
      <c r="E18" s="5">
        <v>-4.3380000000000001</v>
      </c>
      <c r="F18" s="4">
        <v>3.98</v>
      </c>
      <c r="G18" s="4">
        <v>79099.67</v>
      </c>
      <c r="H18" s="4">
        <v>-7106.54</v>
      </c>
      <c r="I18" s="6">
        <v>0.25</v>
      </c>
      <c r="J18" s="4">
        <v>1776.64</v>
      </c>
      <c r="K18" s="4"/>
    </row>
    <row r="19" spans="1:11" x14ac:dyDescent="0.35">
      <c r="A19" s="2">
        <v>43160</v>
      </c>
      <c r="B19" t="s">
        <v>11</v>
      </c>
      <c r="C19" s="4">
        <v>-4815.3500000000004</v>
      </c>
      <c r="D19" s="4">
        <v>16757.03</v>
      </c>
      <c r="E19" s="5">
        <v>-3.48</v>
      </c>
      <c r="F19" s="4">
        <v>3.24</v>
      </c>
      <c r="G19" s="4">
        <v>15601.73</v>
      </c>
      <c r="H19" s="4">
        <v>-1155.3</v>
      </c>
      <c r="I19" s="6">
        <v>0.12</v>
      </c>
      <c r="J19" s="4">
        <v>138.63999999999999</v>
      </c>
      <c r="K19" s="4"/>
    </row>
    <row r="20" spans="1:11" x14ac:dyDescent="0.35">
      <c r="A20" s="2">
        <v>43191</v>
      </c>
      <c r="B20" t="s">
        <v>13</v>
      </c>
      <c r="C20" s="4">
        <v>-91492.65</v>
      </c>
      <c r="D20" s="4">
        <v>354807.07</v>
      </c>
      <c r="E20" s="5">
        <v>-3.8780000000000001</v>
      </c>
      <c r="F20" s="4">
        <v>3.92</v>
      </c>
      <c r="G20" s="4">
        <v>358651.19</v>
      </c>
      <c r="H20" s="4">
        <v>3844.12</v>
      </c>
      <c r="I20" s="6">
        <v>0.25</v>
      </c>
      <c r="J20" s="4"/>
      <c r="K20" s="4">
        <v>961.03</v>
      </c>
    </row>
    <row r="21" spans="1:11" x14ac:dyDescent="0.35">
      <c r="A21" s="2">
        <v>43191</v>
      </c>
      <c r="B21" t="s">
        <v>12</v>
      </c>
      <c r="C21" s="4">
        <v>-17552.060000000001</v>
      </c>
      <c r="D21" s="4">
        <v>72594.53</v>
      </c>
      <c r="E21" s="5">
        <v>-4.1360000000000001</v>
      </c>
      <c r="F21" s="4">
        <v>3.92</v>
      </c>
      <c r="G21" s="4">
        <v>68804.08</v>
      </c>
      <c r="H21" s="4">
        <v>-3790.45</v>
      </c>
      <c r="I21" s="6">
        <v>0.25</v>
      </c>
      <c r="J21" s="4">
        <v>947.61</v>
      </c>
      <c r="K21" s="4"/>
    </row>
    <row r="22" spans="1:11" x14ac:dyDescent="0.35">
      <c r="A22" s="2">
        <v>43191</v>
      </c>
      <c r="B22" t="s">
        <v>11</v>
      </c>
      <c r="C22" s="4">
        <v>-7361.4</v>
      </c>
      <c r="D22" s="4">
        <v>24414.560000000001</v>
      </c>
      <c r="E22" s="5">
        <v>-3.3170000000000002</v>
      </c>
      <c r="F22" s="4">
        <v>3.24</v>
      </c>
      <c r="G22" s="4">
        <v>23850.94</v>
      </c>
      <c r="H22" s="4">
        <v>-563.62</v>
      </c>
      <c r="I22" s="6">
        <v>0.12</v>
      </c>
      <c r="J22" s="4">
        <v>67.63</v>
      </c>
      <c r="K22" s="4"/>
    </row>
    <row r="23" spans="1:11" x14ac:dyDescent="0.35">
      <c r="A23" s="2">
        <v>43221</v>
      </c>
      <c r="B23" t="s">
        <v>13</v>
      </c>
      <c r="C23" s="4">
        <v>-89849.47</v>
      </c>
      <c r="D23" s="4">
        <v>361054.36</v>
      </c>
      <c r="E23" s="5">
        <v>-4.0179999999999998</v>
      </c>
      <c r="F23" s="4">
        <v>3.92</v>
      </c>
      <c r="G23" s="4">
        <v>352209.91999999998</v>
      </c>
      <c r="H23" s="4">
        <v>-8844.44</v>
      </c>
      <c r="I23" s="6">
        <v>0.25</v>
      </c>
      <c r="J23" s="4">
        <v>2211.11</v>
      </c>
      <c r="K23" s="4"/>
    </row>
    <row r="24" spans="1:11" x14ac:dyDescent="0.35">
      <c r="A24" s="2">
        <v>43221</v>
      </c>
      <c r="B24" t="s">
        <v>12</v>
      </c>
      <c r="C24" s="4">
        <v>-14826.79</v>
      </c>
      <c r="D24" s="4">
        <v>64428.61</v>
      </c>
      <c r="E24" s="5">
        <v>-4.3449999999999998</v>
      </c>
      <c r="F24" s="4">
        <v>3.92</v>
      </c>
      <c r="G24" s="4">
        <v>58121.02</v>
      </c>
      <c r="H24" s="4">
        <v>-6307.59</v>
      </c>
      <c r="I24" s="6">
        <v>0.25</v>
      </c>
      <c r="J24" s="4">
        <v>1576.9</v>
      </c>
      <c r="K24" s="4"/>
    </row>
    <row r="25" spans="1:11" x14ac:dyDescent="0.35">
      <c r="A25" s="2">
        <v>43221</v>
      </c>
      <c r="B25" t="s">
        <v>11</v>
      </c>
      <c r="C25" s="4">
        <v>-10512.84</v>
      </c>
      <c r="D25" s="4">
        <v>38643.64</v>
      </c>
      <c r="E25" s="5">
        <v>-3.6760000000000002</v>
      </c>
      <c r="F25" s="4">
        <v>3.24</v>
      </c>
      <c r="G25" s="4">
        <v>34061.599999999999</v>
      </c>
      <c r="H25" s="4">
        <v>-4582.04</v>
      </c>
      <c r="I25" s="6">
        <v>0.12</v>
      </c>
      <c r="J25" s="4">
        <v>549.84</v>
      </c>
      <c r="K25" s="4"/>
    </row>
    <row r="26" spans="1:11" x14ac:dyDescent="0.35">
      <c r="A26" s="2">
        <v>43252</v>
      </c>
      <c r="B26" t="s">
        <v>13</v>
      </c>
      <c r="C26" s="4">
        <v>-72826.77</v>
      </c>
      <c r="D26" s="4">
        <v>301219.90999999997</v>
      </c>
      <c r="E26" s="5">
        <v>-4.1360000000000001</v>
      </c>
      <c r="F26" s="4">
        <v>3.762</v>
      </c>
      <c r="G26" s="4">
        <v>273974.31</v>
      </c>
      <c r="H26" s="4">
        <v>-27245.599999999999</v>
      </c>
      <c r="I26" s="6">
        <v>0.25</v>
      </c>
      <c r="J26" s="4">
        <v>6811.4</v>
      </c>
      <c r="K26" s="4"/>
    </row>
    <row r="27" spans="1:11" x14ac:dyDescent="0.35">
      <c r="A27" s="2">
        <v>43252</v>
      </c>
      <c r="B27" t="s">
        <v>12</v>
      </c>
      <c r="C27" s="4">
        <v>-10575.17</v>
      </c>
      <c r="D27" s="4">
        <v>46274.41</v>
      </c>
      <c r="E27" s="5">
        <v>-4.3760000000000003</v>
      </c>
      <c r="F27" s="4">
        <v>3.9870000000000001</v>
      </c>
      <c r="G27" s="4">
        <v>42163.199999999997</v>
      </c>
      <c r="H27" s="4">
        <v>-4111.21</v>
      </c>
      <c r="I27" s="6">
        <v>0.25</v>
      </c>
      <c r="J27" s="4">
        <v>1027.8</v>
      </c>
      <c r="K27" s="4"/>
    </row>
    <row r="28" spans="1:11" x14ac:dyDescent="0.35">
      <c r="A28" s="2">
        <v>43252</v>
      </c>
      <c r="B28" t="s">
        <v>11</v>
      </c>
      <c r="C28" s="4">
        <v>-5992.61</v>
      </c>
      <c r="D28" s="4">
        <v>20435.689999999999</v>
      </c>
      <c r="E28" s="5">
        <v>-3.41</v>
      </c>
      <c r="F28" s="4">
        <v>3.42</v>
      </c>
      <c r="G28" s="4">
        <v>20494.73</v>
      </c>
      <c r="H28" s="4">
        <v>59.04</v>
      </c>
      <c r="I28" s="6">
        <v>0.12</v>
      </c>
      <c r="J28" s="4"/>
      <c r="K28" s="4">
        <v>7.08</v>
      </c>
    </row>
    <row r="29" spans="1:11" x14ac:dyDescent="0.35">
      <c r="A29" s="2">
        <v>43282</v>
      </c>
      <c r="B29" t="s">
        <v>13</v>
      </c>
      <c r="C29" s="4">
        <v>-83026.31</v>
      </c>
      <c r="D29" s="4">
        <v>344253.74</v>
      </c>
      <c r="E29" s="5">
        <v>-4.1459999999999999</v>
      </c>
      <c r="F29" s="4">
        <v>4.12</v>
      </c>
      <c r="G29" s="4">
        <v>342068.4</v>
      </c>
      <c r="H29" s="4">
        <v>-2185.34</v>
      </c>
      <c r="I29" s="6">
        <v>0.25</v>
      </c>
      <c r="J29" s="4">
        <v>546.34</v>
      </c>
      <c r="K29" s="4"/>
    </row>
    <row r="30" spans="1:11" x14ac:dyDescent="0.35">
      <c r="A30" s="2">
        <v>43282</v>
      </c>
      <c r="B30" t="s">
        <v>12</v>
      </c>
      <c r="C30" s="4">
        <v>-12214.35</v>
      </c>
      <c r="D30" s="4">
        <v>54674.15</v>
      </c>
      <c r="E30" s="5">
        <v>-4.476</v>
      </c>
      <c r="F30" s="4">
        <v>4.12</v>
      </c>
      <c r="G30" s="4">
        <v>50323.12</v>
      </c>
      <c r="H30" s="4">
        <v>-4351.03</v>
      </c>
      <c r="I30" s="6">
        <v>0.25</v>
      </c>
      <c r="J30" s="4">
        <v>1087.76</v>
      </c>
      <c r="K30" s="4"/>
    </row>
    <row r="31" spans="1:11" x14ac:dyDescent="0.35">
      <c r="A31" s="2">
        <v>43282</v>
      </c>
      <c r="B31" t="s">
        <v>11</v>
      </c>
      <c r="C31" s="4">
        <v>-8061.28</v>
      </c>
      <c r="D31" s="4">
        <v>26005.93</v>
      </c>
      <c r="E31" s="5">
        <v>-3.226</v>
      </c>
      <c r="F31" s="4">
        <v>3.24</v>
      </c>
      <c r="G31" s="4">
        <v>26118.55</v>
      </c>
      <c r="H31" s="4">
        <v>112.62</v>
      </c>
      <c r="I31" s="6">
        <v>0.12</v>
      </c>
      <c r="J31" s="4"/>
      <c r="K31" s="4">
        <v>13.51</v>
      </c>
    </row>
    <row r="32" spans="1:11" x14ac:dyDescent="0.35">
      <c r="A32" s="2">
        <v>43313</v>
      </c>
      <c r="B32" t="s">
        <v>13</v>
      </c>
      <c r="C32" s="4">
        <v>-80327.55</v>
      </c>
      <c r="D32" s="4">
        <v>335665.73</v>
      </c>
      <c r="E32" s="5">
        <v>-4.1790000000000003</v>
      </c>
      <c r="F32" s="4">
        <v>4.12</v>
      </c>
      <c r="G32" s="4">
        <v>330949.51</v>
      </c>
      <c r="H32" s="4">
        <v>-4716.22</v>
      </c>
      <c r="I32" s="6">
        <v>0.25</v>
      </c>
      <c r="J32" s="4">
        <v>1179.06</v>
      </c>
      <c r="K32" s="4"/>
    </row>
    <row r="33" spans="1:11" x14ac:dyDescent="0.35">
      <c r="A33" s="2">
        <v>43313</v>
      </c>
      <c r="B33" t="s">
        <v>12</v>
      </c>
      <c r="C33" s="4">
        <v>-13131.98</v>
      </c>
      <c r="D33" s="4">
        <v>59569.760000000002</v>
      </c>
      <c r="E33" s="5">
        <v>-4.5359999999999996</v>
      </c>
      <c r="F33" s="4">
        <v>4.12</v>
      </c>
      <c r="G33" s="4">
        <v>54103.76</v>
      </c>
      <c r="H33" s="4">
        <v>-5466</v>
      </c>
      <c r="I33" s="6">
        <v>0.25</v>
      </c>
      <c r="J33" s="4">
        <v>1366.5</v>
      </c>
      <c r="K33" s="4"/>
    </row>
    <row r="34" spans="1:11" x14ac:dyDescent="0.35">
      <c r="A34" s="2">
        <v>43313</v>
      </c>
      <c r="B34" t="s">
        <v>11</v>
      </c>
      <c r="C34" s="4">
        <v>-7918.16</v>
      </c>
      <c r="D34" s="4">
        <v>25293.31</v>
      </c>
      <c r="E34" s="5">
        <v>-3.194</v>
      </c>
      <c r="F34" s="4">
        <v>3.24</v>
      </c>
      <c r="G34" s="4">
        <v>25654.84</v>
      </c>
      <c r="H34" s="4">
        <v>361.53</v>
      </c>
      <c r="I34" s="6">
        <v>0.12</v>
      </c>
      <c r="J34" s="4"/>
      <c r="K34" s="4">
        <v>43.38</v>
      </c>
    </row>
    <row r="35" spans="1:11" x14ac:dyDescent="0.35">
      <c r="A35" s="2">
        <v>43344</v>
      </c>
      <c r="B35" t="s">
        <v>13</v>
      </c>
      <c r="C35" s="4">
        <v>-66628.84</v>
      </c>
      <c r="D35" s="4">
        <v>297214.14</v>
      </c>
      <c r="E35" s="5">
        <v>-4.4610000000000003</v>
      </c>
      <c r="F35" s="4">
        <v>4.12</v>
      </c>
      <c r="G35" s="4">
        <v>274510.82</v>
      </c>
      <c r="H35" s="4">
        <v>-22703.32</v>
      </c>
      <c r="I35" s="6">
        <v>0.25</v>
      </c>
      <c r="J35" s="4">
        <v>5675.83</v>
      </c>
      <c r="K35" s="4"/>
    </row>
    <row r="36" spans="1:11" x14ac:dyDescent="0.35">
      <c r="A36" s="2">
        <v>43344</v>
      </c>
      <c r="B36" t="s">
        <v>12</v>
      </c>
      <c r="C36" s="4">
        <v>-16633.87</v>
      </c>
      <c r="D36" s="4">
        <v>75047.990000000005</v>
      </c>
      <c r="E36" s="5">
        <v>-4.5119999999999996</v>
      </c>
      <c r="F36" s="4">
        <v>4.12</v>
      </c>
      <c r="G36" s="4">
        <v>68531.539999999994</v>
      </c>
      <c r="H36" s="4">
        <v>-6516.45</v>
      </c>
      <c r="I36" s="6">
        <v>0.25</v>
      </c>
      <c r="J36" s="4">
        <v>1629.11</v>
      </c>
      <c r="K36" s="4"/>
    </row>
    <row r="37" spans="1:11" x14ac:dyDescent="0.35">
      <c r="A37" s="2">
        <v>43344</v>
      </c>
      <c r="B37" t="s">
        <v>11</v>
      </c>
      <c r="C37" s="4">
        <v>-6784.95</v>
      </c>
      <c r="D37" s="4">
        <v>24909.84</v>
      </c>
      <c r="E37" s="5">
        <v>-3.6709999999999998</v>
      </c>
      <c r="F37" s="4">
        <v>3.24</v>
      </c>
      <c r="G37" s="4">
        <v>21983.24</v>
      </c>
      <c r="H37" s="4">
        <v>-2926.6</v>
      </c>
      <c r="I37" s="6">
        <v>0.12</v>
      </c>
      <c r="J37" s="4">
        <v>351.19</v>
      </c>
      <c r="K37" s="4"/>
    </row>
    <row r="38" spans="1:11" x14ac:dyDescent="0.35">
      <c r="A38" s="2">
        <v>43374</v>
      </c>
      <c r="B38" t="s">
        <v>13</v>
      </c>
      <c r="C38" s="4">
        <v>-71048.81</v>
      </c>
      <c r="D38" s="4">
        <v>316583.8</v>
      </c>
      <c r="E38" s="5">
        <v>-4.4560000000000004</v>
      </c>
      <c r="F38" s="4">
        <v>4.2119999999999997</v>
      </c>
      <c r="G38" s="4">
        <v>299257.59000000003</v>
      </c>
      <c r="H38" s="4">
        <v>-17326.21</v>
      </c>
      <c r="I38" s="6">
        <v>0.25</v>
      </c>
      <c r="J38" s="4">
        <v>4331.55</v>
      </c>
      <c r="K38" s="4"/>
    </row>
    <row r="39" spans="1:11" x14ac:dyDescent="0.35">
      <c r="A39" s="2">
        <v>43374</v>
      </c>
      <c r="B39" t="s">
        <v>12</v>
      </c>
      <c r="C39" s="4">
        <v>-16450.11</v>
      </c>
      <c r="D39" s="4">
        <v>74871.39</v>
      </c>
      <c r="E39" s="5">
        <v>-4.5510000000000002</v>
      </c>
      <c r="F39" s="4">
        <v>4.2460000000000004</v>
      </c>
      <c r="G39" s="4">
        <v>69847.17</v>
      </c>
      <c r="H39" s="4">
        <v>-5024.22</v>
      </c>
      <c r="I39" s="6">
        <v>0.25</v>
      </c>
      <c r="J39" s="4">
        <v>1256.06</v>
      </c>
      <c r="K39" s="4"/>
    </row>
    <row r="40" spans="1:11" x14ac:dyDescent="0.35">
      <c r="A40" s="2">
        <v>43374</v>
      </c>
      <c r="B40" t="s">
        <v>11</v>
      </c>
      <c r="C40" s="4">
        <v>-14560.02</v>
      </c>
      <c r="D40" s="4">
        <v>49715.31</v>
      </c>
      <c r="E40" s="5">
        <v>-3.415</v>
      </c>
      <c r="F40" s="4">
        <v>3.3570000000000002</v>
      </c>
      <c r="G40" s="4">
        <v>48877.99</v>
      </c>
      <c r="H40" s="4">
        <v>-837.32</v>
      </c>
      <c r="I40" s="6">
        <v>0.12</v>
      </c>
      <c r="J40" s="4">
        <v>100.48</v>
      </c>
      <c r="K40" s="4"/>
    </row>
    <row r="41" spans="1:11" x14ac:dyDescent="0.35">
      <c r="A41" s="2">
        <v>43405</v>
      </c>
      <c r="B41" t="s">
        <v>13</v>
      </c>
      <c r="C41" s="4">
        <v>-63624.06</v>
      </c>
      <c r="D41" s="4">
        <v>277812.33</v>
      </c>
      <c r="E41" s="5">
        <v>-4.3659999999999997</v>
      </c>
      <c r="F41" s="4">
        <v>4.33</v>
      </c>
      <c r="G41" s="4">
        <v>275492.18</v>
      </c>
      <c r="H41" s="4">
        <v>-2320.15</v>
      </c>
      <c r="I41" s="6">
        <v>0.25</v>
      </c>
      <c r="J41" s="4">
        <v>580.04</v>
      </c>
      <c r="K41" s="4"/>
    </row>
    <row r="42" spans="1:11" x14ac:dyDescent="0.35">
      <c r="A42" s="2">
        <v>43405</v>
      </c>
      <c r="B42" t="s">
        <v>12</v>
      </c>
      <c r="C42" s="4">
        <v>-18598.45</v>
      </c>
      <c r="D42" s="4">
        <v>81729.25</v>
      </c>
      <c r="E42" s="5">
        <v>-4.3940000000000001</v>
      </c>
      <c r="F42" s="4">
        <v>4.33</v>
      </c>
      <c r="G42" s="4">
        <v>80531.289999999994</v>
      </c>
      <c r="H42" s="4">
        <v>-1197.96</v>
      </c>
      <c r="I42" s="6">
        <v>0.25</v>
      </c>
      <c r="J42" s="4">
        <v>299.49</v>
      </c>
      <c r="K42" s="4"/>
    </row>
    <row r="43" spans="1:11" x14ac:dyDescent="0.35">
      <c r="A43" s="2">
        <v>43405</v>
      </c>
      <c r="B43" t="s">
        <v>11</v>
      </c>
      <c r="C43" s="4">
        <v>-8915.51</v>
      </c>
      <c r="D43" s="4">
        <v>31758.66</v>
      </c>
      <c r="E43" s="5">
        <v>-3.5619999999999998</v>
      </c>
      <c r="F43" s="4">
        <v>3.59</v>
      </c>
      <c r="G43" s="4">
        <v>32006.68</v>
      </c>
      <c r="H43" s="4">
        <v>248.02</v>
      </c>
      <c r="I43" s="6">
        <v>0.12</v>
      </c>
      <c r="J43" s="4"/>
      <c r="K43" s="4">
        <v>29.76</v>
      </c>
    </row>
    <row r="44" spans="1:11" x14ac:dyDescent="0.35">
      <c r="A44" s="2">
        <v>43435</v>
      </c>
      <c r="B44" t="s">
        <v>13</v>
      </c>
      <c r="C44" s="4">
        <v>-65376.71</v>
      </c>
      <c r="D44" s="4">
        <v>281067.17</v>
      </c>
      <c r="E44" s="5">
        <v>-4.2990000000000004</v>
      </c>
      <c r="F44" s="4">
        <v>4.33</v>
      </c>
      <c r="G44" s="4">
        <v>283081.15000000002</v>
      </c>
      <c r="H44" s="4">
        <v>2013.98</v>
      </c>
      <c r="I44" s="6">
        <v>0.25</v>
      </c>
      <c r="J44" s="4"/>
      <c r="K44" s="4">
        <v>503.5</v>
      </c>
    </row>
    <row r="45" spans="1:11" x14ac:dyDescent="0.35">
      <c r="A45" s="2">
        <v>43435</v>
      </c>
      <c r="B45" t="s">
        <v>12</v>
      </c>
      <c r="C45" s="4">
        <v>-19096.52</v>
      </c>
      <c r="D45" s="4">
        <v>83827.44</v>
      </c>
      <c r="E45" s="5">
        <v>-4.3899999999999997</v>
      </c>
      <c r="F45" s="4">
        <v>4.33</v>
      </c>
      <c r="G45" s="4">
        <v>82687.929999999993</v>
      </c>
      <c r="H45" s="4">
        <v>-1139.51</v>
      </c>
      <c r="I45" s="6">
        <v>0.25</v>
      </c>
      <c r="J45" s="4">
        <v>284.88</v>
      </c>
      <c r="K45" s="4"/>
    </row>
    <row r="46" spans="1:11" x14ac:dyDescent="0.35">
      <c r="A46" s="2">
        <v>43435</v>
      </c>
      <c r="B46" t="s">
        <v>11</v>
      </c>
      <c r="C46" s="4">
        <v>-9686.33</v>
      </c>
      <c r="D46" s="4">
        <v>33521.67</v>
      </c>
      <c r="E46" s="5">
        <v>-3.4609999999999999</v>
      </c>
      <c r="F46" s="4">
        <v>3.51</v>
      </c>
      <c r="G46" s="4">
        <v>33999.019999999997</v>
      </c>
      <c r="H46" s="4">
        <v>477.35</v>
      </c>
      <c r="I46" s="6">
        <v>0.12</v>
      </c>
      <c r="J46" s="4"/>
      <c r="K46" s="4">
        <v>57.28</v>
      </c>
    </row>
    <row r="47" spans="1:11" x14ac:dyDescent="0.35">
      <c r="A47" s="2">
        <v>43466</v>
      </c>
      <c r="B47" t="s">
        <v>13</v>
      </c>
      <c r="C47" s="4">
        <v>-61429.8</v>
      </c>
      <c r="D47" s="4">
        <v>250140.29</v>
      </c>
      <c r="E47" s="5">
        <v>-4.0720000000000001</v>
      </c>
      <c r="F47" s="4">
        <v>4.22</v>
      </c>
      <c r="G47" s="4">
        <v>259233.76</v>
      </c>
      <c r="H47" s="4">
        <v>9093.4699999999993</v>
      </c>
      <c r="I47" s="6">
        <v>0.25</v>
      </c>
      <c r="J47" s="4"/>
      <c r="K47" s="4">
        <v>2273.37</v>
      </c>
    </row>
    <row r="48" spans="1:11" x14ac:dyDescent="0.35">
      <c r="A48" s="2">
        <v>43466</v>
      </c>
      <c r="B48" t="s">
        <v>12</v>
      </c>
      <c r="C48" s="4">
        <v>-16041.17</v>
      </c>
      <c r="D48" s="4">
        <v>67267.210000000006</v>
      </c>
      <c r="E48" s="5">
        <v>-4.1929999999999996</v>
      </c>
      <c r="F48" s="4">
        <v>4.22</v>
      </c>
      <c r="G48" s="4">
        <v>67693.740000000005</v>
      </c>
      <c r="H48" s="4">
        <v>426.53</v>
      </c>
      <c r="I48" s="6">
        <v>0.25</v>
      </c>
      <c r="J48" s="4"/>
      <c r="K48" s="4">
        <v>106.63</v>
      </c>
    </row>
    <row r="49" spans="1:11" x14ac:dyDescent="0.35">
      <c r="A49" s="2">
        <v>43466</v>
      </c>
      <c r="B49" t="s">
        <v>11</v>
      </c>
      <c r="C49" s="4">
        <v>-7206.36</v>
      </c>
      <c r="D49" s="4">
        <v>25268.560000000001</v>
      </c>
      <c r="E49" s="5">
        <v>-3.5059999999999998</v>
      </c>
      <c r="F49" s="4">
        <v>3.35</v>
      </c>
      <c r="G49" s="4">
        <v>24141.31</v>
      </c>
      <c r="H49" s="4">
        <v>-1127.25</v>
      </c>
      <c r="I49" s="6">
        <v>0.12</v>
      </c>
      <c r="J49" s="4">
        <v>135.27000000000001</v>
      </c>
      <c r="K49" s="4"/>
    </row>
    <row r="50" spans="1:11" x14ac:dyDescent="0.35">
      <c r="A50" s="2">
        <v>43497</v>
      </c>
      <c r="B50" t="s">
        <v>13</v>
      </c>
      <c r="C50" s="4">
        <v>-68478.7</v>
      </c>
      <c r="D50" s="4">
        <v>274566.77</v>
      </c>
      <c r="E50" s="5">
        <v>-4.01</v>
      </c>
      <c r="F50" s="4">
        <v>4.22</v>
      </c>
      <c r="G50" s="4">
        <v>288980.11</v>
      </c>
      <c r="H50" s="4">
        <v>14413.34</v>
      </c>
      <c r="I50" s="6">
        <v>0.25</v>
      </c>
      <c r="J50" s="4"/>
      <c r="K50" s="4">
        <v>3603.34</v>
      </c>
    </row>
    <row r="51" spans="1:11" x14ac:dyDescent="0.35">
      <c r="A51" s="2">
        <v>43497</v>
      </c>
      <c r="B51" t="s">
        <v>12</v>
      </c>
      <c r="C51" s="4">
        <v>-13548.28</v>
      </c>
      <c r="D51" s="4">
        <v>57143.47</v>
      </c>
      <c r="E51" s="5">
        <v>-4.218</v>
      </c>
      <c r="F51" s="4">
        <v>4.22</v>
      </c>
      <c r="G51" s="4">
        <v>57173.74</v>
      </c>
      <c r="H51" s="4">
        <v>30.27</v>
      </c>
      <c r="I51" s="6">
        <v>0.25</v>
      </c>
      <c r="J51" s="4"/>
      <c r="K51" s="4">
        <v>7.57</v>
      </c>
    </row>
    <row r="52" spans="1:11" x14ac:dyDescent="0.35">
      <c r="A52" s="2">
        <v>43497</v>
      </c>
      <c r="B52" t="s">
        <v>11</v>
      </c>
      <c r="C52" s="4">
        <v>-8366.43</v>
      </c>
      <c r="D52" s="4">
        <v>29193.39</v>
      </c>
      <c r="E52" s="5">
        <v>-3.4889999999999999</v>
      </c>
      <c r="F52" s="4">
        <v>3.35</v>
      </c>
      <c r="G52" s="4">
        <v>28027.54</v>
      </c>
      <c r="H52" s="4">
        <v>-1165.8499999999999</v>
      </c>
      <c r="I52" s="6">
        <v>0.12</v>
      </c>
      <c r="J52" s="4">
        <v>139.9</v>
      </c>
      <c r="K52" s="4"/>
    </row>
    <row r="53" spans="1:11" x14ac:dyDescent="0.35">
      <c r="A53" s="2">
        <v>43525</v>
      </c>
      <c r="B53" t="s">
        <v>13</v>
      </c>
      <c r="C53" s="4">
        <v>-83017.67</v>
      </c>
      <c r="D53" s="4">
        <v>342121.65</v>
      </c>
      <c r="E53" s="5">
        <v>-4.1210000000000004</v>
      </c>
      <c r="F53" s="4">
        <v>4.1500000000000004</v>
      </c>
      <c r="G53" s="4">
        <v>344523.33</v>
      </c>
      <c r="H53" s="4">
        <v>2401.6799999999998</v>
      </c>
      <c r="I53" s="6">
        <v>0.25</v>
      </c>
      <c r="J53" s="4"/>
      <c r="K53" s="4">
        <v>600.41999999999996</v>
      </c>
    </row>
    <row r="54" spans="1:11" x14ac:dyDescent="0.35">
      <c r="A54" s="2">
        <v>43525</v>
      </c>
      <c r="B54" t="s">
        <v>12</v>
      </c>
      <c r="C54" s="4">
        <v>-15887.93</v>
      </c>
      <c r="D54" s="4">
        <v>68400.06</v>
      </c>
      <c r="E54" s="5">
        <v>-4.3049999999999997</v>
      </c>
      <c r="F54" s="4">
        <v>4.1500000000000004</v>
      </c>
      <c r="G54" s="4">
        <v>65934.91</v>
      </c>
      <c r="H54" s="4">
        <v>-2465.15</v>
      </c>
      <c r="I54" s="6">
        <v>0.25</v>
      </c>
      <c r="J54" s="4">
        <v>616.29</v>
      </c>
      <c r="K54" s="4"/>
    </row>
    <row r="55" spans="1:11" x14ac:dyDescent="0.35">
      <c r="A55" s="2">
        <v>43525</v>
      </c>
      <c r="B55" t="s">
        <v>11</v>
      </c>
      <c r="C55" s="4">
        <v>-8818.65</v>
      </c>
      <c r="D55" s="4">
        <v>31401.200000000001</v>
      </c>
      <c r="E55" s="5">
        <v>-3.5609999999999999</v>
      </c>
      <c r="F55" s="4">
        <v>3.26</v>
      </c>
      <c r="G55" s="4">
        <v>28748.799999999999</v>
      </c>
      <c r="H55" s="4">
        <v>-2652.4</v>
      </c>
      <c r="I55" s="6">
        <v>0.12</v>
      </c>
      <c r="J55" s="4">
        <v>318.29000000000002</v>
      </c>
      <c r="K55" s="4"/>
    </row>
    <row r="56" spans="1:11" x14ac:dyDescent="0.35">
      <c r="A56" s="2">
        <v>43556</v>
      </c>
      <c r="B56" t="s">
        <v>13</v>
      </c>
      <c r="C56" s="4">
        <v>-76996</v>
      </c>
      <c r="D56" s="4">
        <v>331614.07</v>
      </c>
      <c r="E56" s="5">
        <v>-4.3070000000000004</v>
      </c>
      <c r="F56" s="4">
        <v>4.1500000000000004</v>
      </c>
      <c r="G56" s="4">
        <v>319533.40000000002</v>
      </c>
      <c r="H56" s="4">
        <v>-12080.67</v>
      </c>
      <c r="I56" s="6">
        <v>0.25</v>
      </c>
      <c r="J56" s="4">
        <v>3020.17</v>
      </c>
      <c r="K56" s="4"/>
    </row>
    <row r="57" spans="1:11" x14ac:dyDescent="0.35">
      <c r="A57" s="2">
        <v>43556</v>
      </c>
      <c r="B57" t="s">
        <v>12</v>
      </c>
      <c r="C57" s="4">
        <v>-17220.82</v>
      </c>
      <c r="D57" s="4">
        <v>77810.539999999994</v>
      </c>
      <c r="E57" s="5">
        <v>-4.5179999999999998</v>
      </c>
      <c r="F57" s="4">
        <v>4.1500000000000004</v>
      </c>
      <c r="G57" s="4">
        <v>71466.399999999994</v>
      </c>
      <c r="H57" s="4">
        <v>-6344.14</v>
      </c>
      <c r="I57" s="6">
        <v>0.25</v>
      </c>
      <c r="J57" s="4">
        <v>1586.04</v>
      </c>
      <c r="K57" s="4"/>
    </row>
    <row r="58" spans="1:11" x14ac:dyDescent="0.35">
      <c r="A58" s="2">
        <v>43556</v>
      </c>
      <c r="B58" t="s">
        <v>11</v>
      </c>
      <c r="C58" s="4">
        <v>-6738.22</v>
      </c>
      <c r="D58" s="4">
        <v>24129.74</v>
      </c>
      <c r="E58" s="5">
        <v>-3.581</v>
      </c>
      <c r="F58" s="4">
        <v>3.3</v>
      </c>
      <c r="G58" s="4">
        <v>22236.13</v>
      </c>
      <c r="H58" s="4">
        <v>-1893.61</v>
      </c>
      <c r="I58" s="6">
        <v>0.12</v>
      </c>
      <c r="J58" s="4">
        <v>227.23</v>
      </c>
      <c r="K58" s="4"/>
    </row>
    <row r="59" spans="1:11" x14ac:dyDescent="0.35">
      <c r="A59" s="2">
        <v>43586</v>
      </c>
      <c r="B59" t="s">
        <v>13</v>
      </c>
      <c r="C59" s="4">
        <v>-83313.649999999994</v>
      </c>
      <c r="D59" s="4">
        <v>368889.59</v>
      </c>
      <c r="E59" s="5">
        <v>-4.4279999999999999</v>
      </c>
      <c r="F59" s="4">
        <v>4.22</v>
      </c>
      <c r="G59" s="4">
        <v>351583.6</v>
      </c>
      <c r="H59" s="4">
        <v>-17305.990000000002</v>
      </c>
      <c r="I59" s="6">
        <v>0.25</v>
      </c>
      <c r="J59" s="4">
        <v>4326.5</v>
      </c>
      <c r="K59" s="4"/>
    </row>
    <row r="60" spans="1:11" x14ac:dyDescent="0.35">
      <c r="A60" s="2">
        <v>43586</v>
      </c>
      <c r="B60" t="s">
        <v>12</v>
      </c>
      <c r="C60" s="4">
        <v>-15162.91</v>
      </c>
      <c r="D60" s="4">
        <v>70756.88</v>
      </c>
      <c r="E60" s="5">
        <v>-4.6660000000000004</v>
      </c>
      <c r="F60" s="4">
        <v>4.22</v>
      </c>
      <c r="G60" s="4">
        <v>63987.48</v>
      </c>
      <c r="H60" s="4">
        <v>-6769.4</v>
      </c>
      <c r="I60" s="6">
        <v>0.25</v>
      </c>
      <c r="J60" s="4">
        <v>1692.35</v>
      </c>
      <c r="K60" s="4"/>
    </row>
    <row r="61" spans="1:11" x14ac:dyDescent="0.35">
      <c r="A61" s="2">
        <v>43586</v>
      </c>
      <c r="B61" t="s">
        <v>11</v>
      </c>
      <c r="C61" s="4">
        <v>-7678.84</v>
      </c>
      <c r="D61" s="4">
        <v>27380.34</v>
      </c>
      <c r="E61" s="5">
        <v>-3.5659999999999998</v>
      </c>
      <c r="F61" s="4">
        <v>3.44</v>
      </c>
      <c r="G61" s="4">
        <v>26415.21</v>
      </c>
      <c r="H61" s="4">
        <v>-965.13</v>
      </c>
      <c r="I61" s="6">
        <v>0.12</v>
      </c>
      <c r="J61" s="4">
        <v>115.82</v>
      </c>
      <c r="K61" s="4"/>
    </row>
    <row r="62" spans="1:11" x14ac:dyDescent="0.35">
      <c r="A62" s="2">
        <v>43617</v>
      </c>
      <c r="B62" t="s">
        <v>13</v>
      </c>
      <c r="C62" s="4">
        <v>-67060.960000000006</v>
      </c>
      <c r="D62" s="4">
        <v>299359.32</v>
      </c>
      <c r="E62" s="5">
        <v>-4.4640000000000004</v>
      </c>
      <c r="F62" s="4">
        <v>4.29</v>
      </c>
      <c r="G62" s="4">
        <v>287691.52000000002</v>
      </c>
      <c r="H62" s="4">
        <v>-11667.8</v>
      </c>
      <c r="I62" s="6">
        <v>0.25</v>
      </c>
      <c r="J62" s="4">
        <v>2916.95</v>
      </c>
      <c r="K62" s="4"/>
    </row>
    <row r="63" spans="1:11" x14ac:dyDescent="0.35">
      <c r="A63" s="2">
        <v>43617</v>
      </c>
      <c r="B63" t="s">
        <v>12</v>
      </c>
      <c r="C63" s="4">
        <v>-13724.32</v>
      </c>
      <c r="D63" s="4">
        <v>63670.720000000001</v>
      </c>
      <c r="E63" s="5">
        <v>-4.6390000000000002</v>
      </c>
      <c r="F63" s="4">
        <v>4.29</v>
      </c>
      <c r="G63" s="4">
        <v>58877.33</v>
      </c>
      <c r="H63" s="4">
        <v>-4793.3900000000003</v>
      </c>
      <c r="I63" s="6">
        <v>0.25</v>
      </c>
      <c r="J63" s="4">
        <v>1198.3499999999999</v>
      </c>
      <c r="K63" s="4"/>
    </row>
    <row r="64" spans="1:11" x14ac:dyDescent="0.35">
      <c r="A64" s="2">
        <v>43617</v>
      </c>
      <c r="B64" t="s">
        <v>11</v>
      </c>
      <c r="C64" s="4">
        <v>-8457.5300000000007</v>
      </c>
      <c r="D64" s="4">
        <v>29830.47</v>
      </c>
      <c r="E64" s="5">
        <v>-3.5270000000000001</v>
      </c>
      <c r="F64" s="4">
        <v>3.52</v>
      </c>
      <c r="G64" s="4">
        <v>29770.51</v>
      </c>
      <c r="H64" s="4">
        <v>-59.96</v>
      </c>
      <c r="I64" s="6">
        <v>0.12</v>
      </c>
      <c r="J64" s="4">
        <v>7.2</v>
      </c>
      <c r="K64" s="4"/>
    </row>
    <row r="65" spans="1:11" x14ac:dyDescent="0.35">
      <c r="A65" s="2">
        <v>43647</v>
      </c>
      <c r="B65" t="s">
        <v>13</v>
      </c>
      <c r="C65" s="4">
        <v>-75062.080000000002</v>
      </c>
      <c r="D65" s="4">
        <v>316654.89</v>
      </c>
      <c r="E65" s="5">
        <v>-4.2190000000000003</v>
      </c>
      <c r="F65" s="4">
        <v>4.18</v>
      </c>
      <c r="G65" s="4">
        <v>313759.49</v>
      </c>
      <c r="H65" s="4">
        <v>-2895.4</v>
      </c>
      <c r="I65" s="6">
        <v>0.25</v>
      </c>
      <c r="J65" s="4">
        <v>723.85</v>
      </c>
      <c r="K65" s="4"/>
    </row>
    <row r="66" spans="1:11" x14ac:dyDescent="0.35">
      <c r="A66" s="2">
        <v>43647</v>
      </c>
      <c r="B66" t="s">
        <v>12</v>
      </c>
      <c r="C66" s="4">
        <v>-13907</v>
      </c>
      <c r="D66" s="4">
        <v>62318.06</v>
      </c>
      <c r="E66" s="5">
        <v>-4.4809999999999999</v>
      </c>
      <c r="F66" s="4">
        <v>4.18</v>
      </c>
      <c r="G66" s="4">
        <v>58131.26</v>
      </c>
      <c r="H66" s="4">
        <v>-4186.8</v>
      </c>
      <c r="I66" s="6">
        <v>0.25</v>
      </c>
      <c r="J66" s="4">
        <v>1046.7</v>
      </c>
      <c r="K66" s="4"/>
    </row>
    <row r="67" spans="1:11" x14ac:dyDescent="0.35">
      <c r="A67" s="2">
        <v>43647</v>
      </c>
      <c r="B67" t="s">
        <v>11</v>
      </c>
      <c r="C67" s="4">
        <v>-10826.27</v>
      </c>
      <c r="D67" s="4">
        <v>37682.01</v>
      </c>
      <c r="E67" s="5">
        <v>-3.4809999999999999</v>
      </c>
      <c r="F67" s="4">
        <v>3.45</v>
      </c>
      <c r="G67" s="4">
        <v>37350.629999999997</v>
      </c>
      <c r="H67" s="4">
        <v>-331.38</v>
      </c>
      <c r="I67" s="6">
        <v>0.12</v>
      </c>
      <c r="J67" s="4">
        <v>39.770000000000003</v>
      </c>
      <c r="K67" s="4"/>
    </row>
    <row r="68" spans="1:11" x14ac:dyDescent="0.35">
      <c r="A68" s="2">
        <v>43678</v>
      </c>
      <c r="B68" t="s">
        <v>13</v>
      </c>
      <c r="C68" s="4">
        <v>-101363.62</v>
      </c>
      <c r="D68" s="4">
        <v>408799.27</v>
      </c>
      <c r="E68" s="5">
        <v>-4.0330000000000004</v>
      </c>
      <c r="F68" s="4">
        <v>4.0999999999999996</v>
      </c>
      <c r="G68" s="4">
        <v>415590.84</v>
      </c>
      <c r="H68" s="4">
        <v>6791.57</v>
      </c>
      <c r="I68" s="6">
        <v>0.25</v>
      </c>
      <c r="J68" s="4"/>
      <c r="K68" s="4">
        <v>1697.89</v>
      </c>
    </row>
    <row r="69" spans="1:11" x14ac:dyDescent="0.35">
      <c r="A69" s="2">
        <v>43678</v>
      </c>
      <c r="B69" t="s">
        <v>12</v>
      </c>
      <c r="C69" s="4">
        <v>-13042.56</v>
      </c>
      <c r="D69" s="4">
        <v>57292.73</v>
      </c>
      <c r="E69" s="5">
        <v>-4.3929999999999998</v>
      </c>
      <c r="F69" s="4">
        <v>4.0999999999999996</v>
      </c>
      <c r="G69" s="4">
        <v>53474.5</v>
      </c>
      <c r="H69" s="4">
        <v>-3818.23</v>
      </c>
      <c r="I69" s="6">
        <v>0.25</v>
      </c>
      <c r="J69" s="4">
        <v>954.56</v>
      </c>
      <c r="K69" s="4"/>
    </row>
    <row r="70" spans="1:11" x14ac:dyDescent="0.35">
      <c r="A70" s="2">
        <v>43678</v>
      </c>
      <c r="B70" t="s">
        <v>11</v>
      </c>
      <c r="C70" s="4">
        <v>-9667.4599999999991</v>
      </c>
      <c r="D70" s="4">
        <v>33736</v>
      </c>
      <c r="E70" s="5">
        <v>-3.49</v>
      </c>
      <c r="F70" s="4">
        <v>3.38</v>
      </c>
      <c r="G70" s="4">
        <v>32676.01</v>
      </c>
      <c r="H70" s="4">
        <v>-1059.99</v>
      </c>
      <c r="I70" s="6">
        <v>0.12</v>
      </c>
      <c r="J70" s="4">
        <v>127.2</v>
      </c>
      <c r="K70" s="4"/>
    </row>
    <row r="71" spans="1:11" x14ac:dyDescent="0.35">
      <c r="A71" s="2">
        <v>43709</v>
      </c>
      <c r="B71" t="s">
        <v>13</v>
      </c>
      <c r="C71" s="4">
        <v>-91236.4</v>
      </c>
      <c r="D71" s="4">
        <v>371362.04</v>
      </c>
      <c r="E71" s="5">
        <v>-4.07</v>
      </c>
      <c r="F71" s="4">
        <v>4.0999999999999996</v>
      </c>
      <c r="G71" s="4">
        <v>374069.24</v>
      </c>
      <c r="H71" s="4">
        <v>2707.2</v>
      </c>
      <c r="I71" s="6">
        <v>0.25</v>
      </c>
      <c r="J71" s="4"/>
      <c r="K71" s="4">
        <v>676.8</v>
      </c>
    </row>
    <row r="72" spans="1:11" x14ac:dyDescent="0.35">
      <c r="A72" s="2">
        <v>43709</v>
      </c>
      <c r="B72" t="s">
        <v>12</v>
      </c>
      <c r="C72" s="4">
        <v>-13074.35</v>
      </c>
      <c r="D72" s="4">
        <v>57840.959999999999</v>
      </c>
      <c r="E72" s="5">
        <v>-4.4240000000000004</v>
      </c>
      <c r="F72" s="4">
        <v>4.0999999999999996</v>
      </c>
      <c r="G72" s="4">
        <v>53604.84</v>
      </c>
      <c r="H72" s="4">
        <v>-4236.12</v>
      </c>
      <c r="I72" s="6">
        <v>0.25</v>
      </c>
      <c r="J72" s="4">
        <v>1059.03</v>
      </c>
      <c r="K72" s="4"/>
    </row>
    <row r="73" spans="1:11" x14ac:dyDescent="0.35">
      <c r="A73" s="2">
        <v>43709</v>
      </c>
      <c r="B73" t="s">
        <v>11</v>
      </c>
      <c r="C73" s="4">
        <v>-8465.23</v>
      </c>
      <c r="D73" s="4">
        <v>30804.080000000002</v>
      </c>
      <c r="E73" s="5">
        <v>-3.6389999999999998</v>
      </c>
      <c r="F73" s="4">
        <v>3.38</v>
      </c>
      <c r="G73" s="4">
        <v>28612.48</v>
      </c>
      <c r="H73" s="4">
        <v>-2191.6</v>
      </c>
      <c r="I73" s="6">
        <v>0.12</v>
      </c>
      <c r="J73" s="4">
        <v>262.99</v>
      </c>
      <c r="K73" s="4"/>
    </row>
    <row r="74" spans="1:11" x14ac:dyDescent="0.35">
      <c r="A74" s="2">
        <v>43739</v>
      </c>
      <c r="B74" t="s">
        <v>13</v>
      </c>
      <c r="C74" s="4">
        <v>-96151</v>
      </c>
      <c r="D74" s="4">
        <v>397528.12</v>
      </c>
      <c r="E74" s="5">
        <v>-4.1340000000000003</v>
      </c>
      <c r="F74" s="4">
        <v>4.0199999999999996</v>
      </c>
      <c r="G74" s="4">
        <v>386527.02</v>
      </c>
      <c r="H74" s="4">
        <v>-11001.1</v>
      </c>
      <c r="I74" s="6">
        <v>0.25</v>
      </c>
      <c r="J74" s="4">
        <v>2750.28</v>
      </c>
      <c r="K74" s="4"/>
    </row>
    <row r="75" spans="1:11" x14ac:dyDescent="0.35">
      <c r="A75" s="2">
        <v>43739</v>
      </c>
      <c r="B75" t="s">
        <v>12</v>
      </c>
      <c r="C75" s="4">
        <v>-12682.26</v>
      </c>
      <c r="D75" s="4">
        <v>56751.13</v>
      </c>
      <c r="E75" s="5">
        <v>-4.4749999999999996</v>
      </c>
      <c r="F75" s="4">
        <v>4.0199999999999996</v>
      </c>
      <c r="G75" s="4">
        <v>50982.69</v>
      </c>
      <c r="H75" s="4">
        <v>-5768.44</v>
      </c>
      <c r="I75" s="6">
        <v>0.25</v>
      </c>
      <c r="J75" s="4">
        <v>1442.11</v>
      </c>
      <c r="K75" s="4"/>
    </row>
    <row r="76" spans="1:11" x14ac:dyDescent="0.35">
      <c r="A76" s="2">
        <v>43739</v>
      </c>
      <c r="B76" t="s">
        <v>11</v>
      </c>
      <c r="C76" s="4">
        <v>-15183.2</v>
      </c>
      <c r="D76" s="4">
        <v>56126.720000000001</v>
      </c>
      <c r="E76" s="5">
        <v>-3.6970000000000001</v>
      </c>
      <c r="F76" s="4">
        <v>3.47</v>
      </c>
      <c r="G76" s="4">
        <v>52685.7</v>
      </c>
      <c r="H76" s="4">
        <v>-3441.02</v>
      </c>
      <c r="I76" s="6">
        <v>0.12</v>
      </c>
      <c r="J76" s="4">
        <v>412.92</v>
      </c>
      <c r="K76" s="4"/>
    </row>
    <row r="77" spans="1:11" x14ac:dyDescent="0.35">
      <c r="A77" s="2">
        <v>43770</v>
      </c>
      <c r="B77" t="s">
        <v>13</v>
      </c>
      <c r="C77" s="4">
        <v>-95343.5</v>
      </c>
      <c r="D77" s="4">
        <v>399884.42</v>
      </c>
      <c r="E77" s="5">
        <v>-4.194</v>
      </c>
      <c r="F77" s="4">
        <v>4.05</v>
      </c>
      <c r="G77" s="4">
        <v>386141.18</v>
      </c>
      <c r="H77" s="4">
        <v>-13743.24</v>
      </c>
      <c r="I77" s="6">
        <v>0.25</v>
      </c>
      <c r="J77" s="4">
        <v>3435.81</v>
      </c>
      <c r="K77" s="4"/>
    </row>
    <row r="78" spans="1:11" x14ac:dyDescent="0.35">
      <c r="A78" s="2">
        <v>43770</v>
      </c>
      <c r="B78" t="s">
        <v>12</v>
      </c>
      <c r="C78" s="4">
        <v>-13200.47</v>
      </c>
      <c r="D78" s="4">
        <v>60015.040000000001</v>
      </c>
      <c r="E78" s="5">
        <v>-4.5460000000000003</v>
      </c>
      <c r="F78" s="4">
        <v>4.05</v>
      </c>
      <c r="G78" s="4">
        <v>53461.9</v>
      </c>
      <c r="H78" s="4">
        <v>-6553.14</v>
      </c>
      <c r="I78" s="6">
        <v>0.25</v>
      </c>
      <c r="J78" s="4">
        <v>1638.29</v>
      </c>
      <c r="K78" s="4"/>
    </row>
    <row r="79" spans="1:11" x14ac:dyDescent="0.35">
      <c r="A79" s="2">
        <v>43770</v>
      </c>
      <c r="B79" t="s">
        <v>11</v>
      </c>
      <c r="C79" s="4">
        <v>-13519.86</v>
      </c>
      <c r="D79" s="4">
        <v>50028.31</v>
      </c>
      <c r="E79" s="5">
        <v>-3.7</v>
      </c>
      <c r="F79" s="4">
        <v>3.58</v>
      </c>
      <c r="G79" s="4">
        <v>48401.1</v>
      </c>
      <c r="H79" s="4">
        <v>-1627.21</v>
      </c>
      <c r="I79" s="6">
        <v>0.12</v>
      </c>
      <c r="J79" s="4">
        <v>195.27</v>
      </c>
      <c r="K79" s="4"/>
    </row>
    <row r="80" spans="1:11" x14ac:dyDescent="0.35">
      <c r="A80" s="2">
        <v>43800</v>
      </c>
      <c r="B80" t="s">
        <v>13</v>
      </c>
      <c r="C80" s="4">
        <v>-101226.19</v>
      </c>
      <c r="D80" s="4">
        <v>442524.18</v>
      </c>
      <c r="E80" s="5">
        <v>-4.3719999999999999</v>
      </c>
      <c r="F80" s="4">
        <v>4.16</v>
      </c>
      <c r="G80" s="4">
        <v>421100.95</v>
      </c>
      <c r="H80" s="4">
        <v>-21423.23</v>
      </c>
      <c r="I80" s="6">
        <v>0.25</v>
      </c>
      <c r="J80" s="4">
        <v>5355.81</v>
      </c>
      <c r="K80" s="4"/>
    </row>
    <row r="81" spans="1:11" x14ac:dyDescent="0.35">
      <c r="A81" s="2">
        <v>43800</v>
      </c>
      <c r="B81" t="s">
        <v>12</v>
      </c>
      <c r="C81" s="4">
        <v>-15214.7</v>
      </c>
      <c r="D81" s="4">
        <v>70916</v>
      </c>
      <c r="E81" s="5">
        <v>-4.6609999999999996</v>
      </c>
      <c r="F81" s="4">
        <v>4.16</v>
      </c>
      <c r="G81" s="4">
        <v>63293.15</v>
      </c>
      <c r="H81" s="4">
        <v>-7622.85</v>
      </c>
      <c r="I81" s="6">
        <v>0.25</v>
      </c>
      <c r="J81" s="4">
        <v>1905.71</v>
      </c>
      <c r="K81" s="4"/>
    </row>
    <row r="82" spans="1:11" x14ac:dyDescent="0.35">
      <c r="A82" s="2">
        <v>43800</v>
      </c>
      <c r="B82" t="s">
        <v>11</v>
      </c>
      <c r="C82" s="4">
        <v>-10807.19</v>
      </c>
      <c r="D82" s="4">
        <v>40696.699999999997</v>
      </c>
      <c r="E82" s="5">
        <v>-3.766</v>
      </c>
      <c r="F82" s="4">
        <v>3.58</v>
      </c>
      <c r="G82" s="4">
        <v>38689.74</v>
      </c>
      <c r="H82" s="4">
        <v>-2006.96</v>
      </c>
      <c r="I82" s="6">
        <v>0.12</v>
      </c>
      <c r="J82" s="4">
        <v>240.84</v>
      </c>
      <c r="K82" s="4"/>
    </row>
    <row r="83" spans="1:11" x14ac:dyDescent="0.35">
      <c r="A83" s="2">
        <v>43831</v>
      </c>
      <c r="B83" t="s">
        <v>13</v>
      </c>
      <c r="C83" s="4">
        <v>-77622.92</v>
      </c>
      <c r="D83" s="4">
        <v>342155.83</v>
      </c>
      <c r="E83" s="5">
        <v>-4.4080000000000004</v>
      </c>
      <c r="F83" s="4">
        <v>4.29</v>
      </c>
      <c r="G83" s="4">
        <v>333002.33</v>
      </c>
      <c r="H83" s="4">
        <v>-9153.5</v>
      </c>
      <c r="I83" s="6">
        <v>0.25</v>
      </c>
      <c r="J83" s="4">
        <v>2288.38</v>
      </c>
      <c r="K83" s="4"/>
    </row>
    <row r="84" spans="1:11" x14ac:dyDescent="0.35">
      <c r="A84" s="2">
        <v>43831</v>
      </c>
      <c r="B84" t="s">
        <v>12</v>
      </c>
      <c r="C84" s="4">
        <v>-12525.57</v>
      </c>
      <c r="D84" s="4">
        <v>58736.88</v>
      </c>
      <c r="E84" s="5">
        <v>-4.6890000000000001</v>
      </c>
      <c r="F84" s="4">
        <v>4.29</v>
      </c>
      <c r="G84" s="4">
        <v>53734.7</v>
      </c>
      <c r="H84" s="4">
        <v>-5002.18</v>
      </c>
      <c r="I84" s="6">
        <v>0.25</v>
      </c>
      <c r="J84" s="4">
        <v>1250.55</v>
      </c>
      <c r="K84" s="4"/>
    </row>
    <row r="85" spans="1:11" x14ac:dyDescent="0.35">
      <c r="A85" s="2">
        <v>43831</v>
      </c>
      <c r="B85" t="s">
        <v>11</v>
      </c>
      <c r="C85" s="4">
        <v>-11843.88</v>
      </c>
      <c r="D85" s="4">
        <v>44968.42</v>
      </c>
      <c r="E85" s="5">
        <v>-3.7970000000000002</v>
      </c>
      <c r="F85" s="4">
        <v>3.66</v>
      </c>
      <c r="G85" s="4">
        <v>43348.6</v>
      </c>
      <c r="H85" s="4">
        <v>-1619.82</v>
      </c>
      <c r="I85" s="6">
        <v>0.12</v>
      </c>
      <c r="J85" s="4">
        <v>194.38</v>
      </c>
      <c r="K85" s="4"/>
    </row>
    <row r="86" spans="1:11" x14ac:dyDescent="0.35">
      <c r="A86" s="2">
        <v>43862</v>
      </c>
      <c r="B86" t="s">
        <v>13</v>
      </c>
      <c r="C86" s="4">
        <v>-107284.73</v>
      </c>
      <c r="D86" s="4">
        <v>462572.62</v>
      </c>
      <c r="E86" s="5">
        <v>-4.3120000000000003</v>
      </c>
      <c r="F86" s="4">
        <v>4.38</v>
      </c>
      <c r="G86" s="4">
        <v>469907.12</v>
      </c>
      <c r="H86" s="4">
        <v>7334.5</v>
      </c>
      <c r="I86" s="6">
        <v>0.25</v>
      </c>
      <c r="J86" s="4"/>
      <c r="K86" s="4">
        <v>1833.63</v>
      </c>
    </row>
    <row r="87" spans="1:11" x14ac:dyDescent="0.35">
      <c r="A87" s="2">
        <v>43862</v>
      </c>
      <c r="B87" t="s">
        <v>12</v>
      </c>
      <c r="C87" s="4">
        <v>-14460.76</v>
      </c>
      <c r="D87" s="4">
        <v>67810.3</v>
      </c>
      <c r="E87" s="5">
        <v>-4.6890000000000001</v>
      </c>
      <c r="F87" s="4">
        <v>4.38</v>
      </c>
      <c r="G87" s="4">
        <v>63338.13</v>
      </c>
      <c r="H87" s="4">
        <v>-4472.17</v>
      </c>
      <c r="I87" s="6">
        <v>0.25</v>
      </c>
      <c r="J87" s="4">
        <v>1118.04</v>
      </c>
      <c r="K87" s="4"/>
    </row>
    <row r="88" spans="1:11" x14ac:dyDescent="0.35">
      <c r="A88" s="2">
        <v>43862</v>
      </c>
      <c r="B88" t="s">
        <v>11</v>
      </c>
      <c r="C88" s="4">
        <v>-12021.12</v>
      </c>
      <c r="D88" s="4">
        <v>45596.38</v>
      </c>
      <c r="E88" s="5">
        <v>-3.7930000000000001</v>
      </c>
      <c r="F88" s="4">
        <v>3.66</v>
      </c>
      <c r="G88" s="4">
        <v>43997.3</v>
      </c>
      <c r="H88" s="4">
        <v>-1599.08</v>
      </c>
      <c r="I88" s="6">
        <v>0.12</v>
      </c>
      <c r="J88" s="4">
        <v>191.89</v>
      </c>
      <c r="K88" s="4"/>
    </row>
    <row r="89" spans="1:11" x14ac:dyDescent="0.35">
      <c r="A89" s="2">
        <v>43891</v>
      </c>
      <c r="B89" t="s">
        <v>13</v>
      </c>
      <c r="C89" s="4">
        <v>-79276.850000000006</v>
      </c>
      <c r="D89" s="4">
        <v>341157.95</v>
      </c>
      <c r="E89" s="5">
        <v>-4.3029999999999999</v>
      </c>
      <c r="F89" s="4">
        <v>4.38</v>
      </c>
      <c r="G89" s="4">
        <v>347232.6</v>
      </c>
      <c r="H89" s="4">
        <v>6074.65</v>
      </c>
      <c r="I89" s="6">
        <v>0.25</v>
      </c>
      <c r="J89" s="4"/>
      <c r="K89" s="4">
        <v>1518.66</v>
      </c>
    </row>
    <row r="90" spans="1:11" x14ac:dyDescent="0.35">
      <c r="A90" s="2">
        <v>43891</v>
      </c>
      <c r="B90" t="s">
        <v>12</v>
      </c>
      <c r="C90" s="4">
        <v>-10051.82</v>
      </c>
      <c r="D90" s="4">
        <v>46873.120000000003</v>
      </c>
      <c r="E90" s="5">
        <v>-4.6630000000000003</v>
      </c>
      <c r="F90" s="4">
        <v>4.38</v>
      </c>
      <c r="G90" s="4">
        <v>44026.97</v>
      </c>
      <c r="H90" s="4">
        <v>-2846.15</v>
      </c>
      <c r="I90" s="6">
        <v>0.25</v>
      </c>
      <c r="J90" s="4">
        <v>711.54</v>
      </c>
      <c r="K90" s="4"/>
    </row>
    <row r="91" spans="1:11" x14ac:dyDescent="0.35">
      <c r="A91" s="2">
        <v>43891</v>
      </c>
      <c r="B91" t="s">
        <v>11</v>
      </c>
      <c r="C91" s="4">
        <v>-9828.15</v>
      </c>
      <c r="D91" s="4">
        <v>37011.660000000003</v>
      </c>
      <c r="E91" s="5">
        <v>-3.766</v>
      </c>
      <c r="F91" s="4">
        <v>3.66</v>
      </c>
      <c r="G91" s="4">
        <v>35971.03</v>
      </c>
      <c r="H91" s="4">
        <v>-1040.6300000000001</v>
      </c>
      <c r="I91" s="6">
        <v>0.12</v>
      </c>
      <c r="J91" s="4">
        <v>124.88</v>
      </c>
      <c r="K91" s="4"/>
    </row>
    <row r="92" spans="1:11" x14ac:dyDescent="0.35">
      <c r="A92" s="2">
        <v>43922</v>
      </c>
      <c r="B92" t="s">
        <v>13</v>
      </c>
      <c r="C92" s="4">
        <v>-68773.740000000005</v>
      </c>
      <c r="D92" s="4">
        <v>255651.78</v>
      </c>
      <c r="E92" s="5">
        <v>-3.7170000000000001</v>
      </c>
      <c r="F92" s="4">
        <v>4.1959999999999997</v>
      </c>
      <c r="G92" s="4">
        <v>288574.61</v>
      </c>
      <c r="H92" s="4">
        <v>32922.83</v>
      </c>
      <c r="I92" s="6">
        <v>0.25</v>
      </c>
      <c r="J92" s="4"/>
      <c r="K92" s="4">
        <v>8230.7099999999991</v>
      </c>
    </row>
    <row r="93" spans="1:11" x14ac:dyDescent="0.35">
      <c r="A93" s="2">
        <v>43922</v>
      </c>
      <c r="B93" t="s">
        <v>12</v>
      </c>
      <c r="C93" s="4">
        <v>-11729.3</v>
      </c>
      <c r="D93" s="4">
        <v>46541.65</v>
      </c>
      <c r="E93" s="5">
        <v>-3.968</v>
      </c>
      <c r="F93" s="4">
        <v>4.2320000000000002</v>
      </c>
      <c r="G93" s="4">
        <v>49638.400000000001</v>
      </c>
      <c r="H93" s="4">
        <v>3096.75</v>
      </c>
      <c r="I93" s="6">
        <v>0.25</v>
      </c>
      <c r="J93" s="4"/>
      <c r="K93" s="4">
        <v>774.19</v>
      </c>
    </row>
    <row r="94" spans="1:11" x14ac:dyDescent="0.35">
      <c r="A94" s="2">
        <v>43922</v>
      </c>
      <c r="B94" t="s">
        <v>11</v>
      </c>
      <c r="C94" s="4">
        <v>-8305.76</v>
      </c>
      <c r="D94" s="4">
        <v>27978.82</v>
      </c>
      <c r="E94" s="5">
        <v>-3.3690000000000002</v>
      </c>
      <c r="F94" s="4">
        <v>3.44</v>
      </c>
      <c r="G94" s="4">
        <v>28571.81</v>
      </c>
      <c r="H94" s="4">
        <v>592.99</v>
      </c>
      <c r="I94" s="6">
        <v>0.12</v>
      </c>
      <c r="J94" s="4"/>
      <c r="K94" s="4">
        <v>71.16</v>
      </c>
    </row>
    <row r="95" spans="1:11" x14ac:dyDescent="0.35">
      <c r="A95" s="2">
        <v>43952</v>
      </c>
      <c r="B95" t="s">
        <v>13</v>
      </c>
      <c r="C95" s="4">
        <v>-81934.490000000005</v>
      </c>
      <c r="D95" s="4">
        <v>307676.65000000002</v>
      </c>
      <c r="E95" s="5">
        <v>-3.7549999999999999</v>
      </c>
      <c r="F95" s="4">
        <v>3.95</v>
      </c>
      <c r="G95" s="4">
        <v>323641.24</v>
      </c>
      <c r="H95" s="4">
        <v>15964.59</v>
      </c>
      <c r="I95" s="6">
        <v>0.25</v>
      </c>
      <c r="J95" s="4"/>
      <c r="K95" s="4">
        <v>3991.15</v>
      </c>
    </row>
    <row r="96" spans="1:11" x14ac:dyDescent="0.35">
      <c r="A96" s="2">
        <v>43952</v>
      </c>
      <c r="B96" t="s">
        <v>12</v>
      </c>
      <c r="C96" s="4">
        <v>-12215.8</v>
      </c>
      <c r="D96" s="4">
        <v>47718.93</v>
      </c>
      <c r="E96" s="5">
        <v>-3.9060000000000001</v>
      </c>
      <c r="F96" s="4">
        <v>3.95</v>
      </c>
      <c r="G96" s="4">
        <v>48252.41</v>
      </c>
      <c r="H96" s="4">
        <v>533.48</v>
      </c>
      <c r="I96" s="6">
        <v>0.25</v>
      </c>
      <c r="J96" s="4"/>
      <c r="K96" s="4">
        <v>133.37</v>
      </c>
    </row>
    <row r="97" spans="1:11" x14ac:dyDescent="0.35">
      <c r="A97" s="2">
        <v>43952</v>
      </c>
      <c r="B97" t="s">
        <v>11</v>
      </c>
      <c r="C97" s="4">
        <v>-4853.3900000000003</v>
      </c>
      <c r="D97" s="4">
        <v>14393.56</v>
      </c>
      <c r="E97" s="5">
        <v>-2.9660000000000002</v>
      </c>
      <c r="F97" s="4">
        <v>3.1</v>
      </c>
      <c r="G97" s="4">
        <v>15045.51</v>
      </c>
      <c r="H97" s="4">
        <v>651.95000000000005</v>
      </c>
      <c r="I97" s="6">
        <v>0.12</v>
      </c>
      <c r="J97" s="4"/>
      <c r="K97" s="4">
        <v>78.23</v>
      </c>
    </row>
    <row r="98" spans="1:11" x14ac:dyDescent="0.35">
      <c r="A98" s="2">
        <v>43983</v>
      </c>
      <c r="B98" t="s">
        <v>13</v>
      </c>
      <c r="C98" s="4">
        <v>-75029.820000000007</v>
      </c>
      <c r="D98" s="4">
        <v>304348.5</v>
      </c>
      <c r="E98" s="5">
        <v>-4.056</v>
      </c>
      <c r="F98" s="4">
        <v>3.95</v>
      </c>
      <c r="G98" s="4">
        <v>296367.78999999998</v>
      </c>
      <c r="H98" s="4">
        <v>-7980.71</v>
      </c>
      <c r="I98" s="6">
        <v>0.25</v>
      </c>
      <c r="J98" s="4">
        <v>1995.18</v>
      </c>
      <c r="K98" s="4"/>
    </row>
    <row r="99" spans="1:11" x14ac:dyDescent="0.35">
      <c r="A99" s="2">
        <v>43983</v>
      </c>
      <c r="B99" t="s">
        <v>12</v>
      </c>
      <c r="C99" s="4">
        <v>-13218.87</v>
      </c>
      <c r="D99" s="4">
        <v>54897.3</v>
      </c>
      <c r="E99" s="5">
        <v>-4.1529999999999996</v>
      </c>
      <c r="F99" s="4">
        <v>3.95</v>
      </c>
      <c r="G99" s="4">
        <v>52214.54</v>
      </c>
      <c r="H99" s="4">
        <v>-2682.76</v>
      </c>
      <c r="I99" s="6">
        <v>0.25</v>
      </c>
      <c r="J99" s="4">
        <v>670.69</v>
      </c>
      <c r="K99" s="4"/>
    </row>
    <row r="100" spans="1:11" x14ac:dyDescent="0.35">
      <c r="A100" s="2">
        <v>43983</v>
      </c>
      <c r="B100" t="s">
        <v>11</v>
      </c>
      <c r="C100" s="4">
        <v>-6788.79</v>
      </c>
      <c r="D100" s="4">
        <v>19961.47</v>
      </c>
      <c r="E100" s="5">
        <v>-2.94</v>
      </c>
      <c r="F100" s="4">
        <v>3.1</v>
      </c>
      <c r="G100" s="4">
        <v>21045.25</v>
      </c>
      <c r="H100" s="4">
        <v>1083.78</v>
      </c>
      <c r="I100" s="6">
        <v>0.12</v>
      </c>
      <c r="J100" s="4"/>
      <c r="K100" s="4">
        <v>130.05000000000001</v>
      </c>
    </row>
    <row r="101" spans="1:11" x14ac:dyDescent="0.35">
      <c r="A101" s="2">
        <v>44013</v>
      </c>
      <c r="B101" t="s">
        <v>13</v>
      </c>
      <c r="C101" s="4">
        <v>-89061.46</v>
      </c>
      <c r="D101" s="4">
        <v>372420.58</v>
      </c>
      <c r="E101" s="5">
        <v>-4.1820000000000004</v>
      </c>
      <c r="F101" s="4">
        <v>3.95</v>
      </c>
      <c r="G101" s="4">
        <v>351792.77</v>
      </c>
      <c r="H101" s="4">
        <v>-20627.810000000001</v>
      </c>
      <c r="I101" s="6">
        <v>0.25</v>
      </c>
      <c r="J101" s="4">
        <v>5156.95</v>
      </c>
      <c r="K101" s="4"/>
    </row>
    <row r="102" spans="1:11" x14ac:dyDescent="0.35">
      <c r="A102" s="2">
        <v>44013</v>
      </c>
      <c r="B102" t="s">
        <v>12</v>
      </c>
      <c r="C102" s="4">
        <v>-16257</v>
      </c>
      <c r="D102" s="4">
        <v>71002.02</v>
      </c>
      <c r="E102" s="5">
        <v>-4.367</v>
      </c>
      <c r="F102" s="4">
        <v>3.95</v>
      </c>
      <c r="G102" s="4">
        <v>64215.15</v>
      </c>
      <c r="H102" s="4">
        <v>-6786.87</v>
      </c>
      <c r="I102" s="6">
        <v>0.25</v>
      </c>
      <c r="J102" s="4">
        <v>1696.72</v>
      </c>
      <c r="K102" s="4"/>
    </row>
    <row r="103" spans="1:11" x14ac:dyDescent="0.35">
      <c r="A103" s="2">
        <v>44013</v>
      </c>
      <c r="B103" t="s">
        <v>11</v>
      </c>
      <c r="C103" s="4">
        <v>-7990.55</v>
      </c>
      <c r="D103" s="4">
        <v>25693.5</v>
      </c>
      <c r="E103" s="5">
        <v>-3.2149999999999999</v>
      </c>
      <c r="F103" s="4">
        <v>3.1</v>
      </c>
      <c r="G103" s="4">
        <v>24770.71</v>
      </c>
      <c r="H103" s="4">
        <v>-922.79</v>
      </c>
      <c r="I103" s="6">
        <v>0.12</v>
      </c>
      <c r="J103" s="4">
        <v>110.73</v>
      </c>
      <c r="K103" s="4"/>
    </row>
    <row r="104" spans="1:11" x14ac:dyDescent="0.35">
      <c r="A104" s="2">
        <v>44044</v>
      </c>
      <c r="B104" t="s">
        <v>13</v>
      </c>
      <c r="C104" s="4">
        <v>-63316.52</v>
      </c>
      <c r="D104" s="4">
        <v>275367.94</v>
      </c>
      <c r="E104" s="5">
        <v>-4.3490000000000002</v>
      </c>
      <c r="F104" s="4">
        <v>4.0999999999999996</v>
      </c>
      <c r="G104" s="4">
        <v>259597.73</v>
      </c>
      <c r="H104" s="4">
        <v>-15770.21</v>
      </c>
      <c r="I104" s="6">
        <v>0.25</v>
      </c>
      <c r="J104" s="4">
        <v>3942.55</v>
      </c>
      <c r="K104" s="4"/>
    </row>
    <row r="105" spans="1:11" x14ac:dyDescent="0.35">
      <c r="A105" s="2">
        <v>44044</v>
      </c>
      <c r="B105" t="s">
        <v>12</v>
      </c>
      <c r="C105" s="4">
        <v>-28892.95</v>
      </c>
      <c r="D105" s="4">
        <v>132501.34</v>
      </c>
      <c r="E105" s="5">
        <v>-4.5860000000000003</v>
      </c>
      <c r="F105" s="4">
        <v>4.0999999999999996</v>
      </c>
      <c r="G105" s="4">
        <v>118461.1</v>
      </c>
      <c r="H105" s="4">
        <v>-14040.24</v>
      </c>
      <c r="I105" s="6">
        <v>0.25</v>
      </c>
      <c r="J105" s="4">
        <v>3510.06</v>
      </c>
      <c r="K105" s="4"/>
    </row>
    <row r="106" spans="1:11" x14ac:dyDescent="0.35">
      <c r="A106" s="2">
        <v>44044</v>
      </c>
      <c r="B106" t="s">
        <v>11</v>
      </c>
      <c r="C106" s="4">
        <v>-8297.06</v>
      </c>
      <c r="D106" s="4">
        <v>27936.47</v>
      </c>
      <c r="E106" s="5">
        <v>-3.367</v>
      </c>
      <c r="F106" s="4">
        <v>3.3</v>
      </c>
      <c r="G106" s="4">
        <v>27380.3</v>
      </c>
      <c r="H106" s="4">
        <v>-556.16999999999996</v>
      </c>
      <c r="I106" s="6">
        <v>0.12</v>
      </c>
      <c r="J106" s="4">
        <v>66.739999999999995</v>
      </c>
      <c r="K106" s="4"/>
    </row>
    <row r="107" spans="1:11" x14ac:dyDescent="0.35">
      <c r="A107" s="2">
        <v>44075</v>
      </c>
      <c r="B107" t="s">
        <v>13</v>
      </c>
      <c r="C107" s="4">
        <v>-62262.3</v>
      </c>
      <c r="D107" s="4">
        <v>272008.53000000003</v>
      </c>
      <c r="E107" s="5">
        <v>-4.3689999999999998</v>
      </c>
      <c r="F107" s="4">
        <v>4.18</v>
      </c>
      <c r="G107" s="4">
        <v>260256.41</v>
      </c>
      <c r="H107" s="4">
        <v>-11752.12</v>
      </c>
      <c r="I107" s="6">
        <v>0.25</v>
      </c>
      <c r="J107" s="4">
        <v>2938.03</v>
      </c>
      <c r="K107" s="4"/>
    </row>
    <row r="108" spans="1:11" x14ac:dyDescent="0.35">
      <c r="A108" s="2">
        <v>44075</v>
      </c>
      <c r="B108" t="s">
        <v>12</v>
      </c>
      <c r="C108" s="4">
        <v>-39604.800000000003</v>
      </c>
      <c r="D108" s="4">
        <v>182925.68</v>
      </c>
      <c r="E108" s="5">
        <v>-4.6189999999999998</v>
      </c>
      <c r="F108" s="4">
        <v>4.18</v>
      </c>
      <c r="G108" s="4">
        <v>165548.06</v>
      </c>
      <c r="H108" s="4">
        <v>-17377.62</v>
      </c>
      <c r="I108" s="6">
        <v>0.25</v>
      </c>
      <c r="J108" s="4">
        <v>4344.41</v>
      </c>
      <c r="K108" s="4"/>
    </row>
    <row r="109" spans="1:11" x14ac:dyDescent="0.35">
      <c r="A109" s="2">
        <v>44075</v>
      </c>
      <c r="B109" t="s">
        <v>11</v>
      </c>
      <c r="C109" s="4">
        <v>-9189.25</v>
      </c>
      <c r="D109" s="4">
        <v>31829.83</v>
      </c>
      <c r="E109" s="5">
        <v>-3.464</v>
      </c>
      <c r="F109" s="4">
        <v>3.24</v>
      </c>
      <c r="G109" s="4">
        <v>29773.17</v>
      </c>
      <c r="H109" s="4">
        <v>-2056.66</v>
      </c>
      <c r="I109" s="6">
        <v>0.12</v>
      </c>
      <c r="J109" s="4">
        <v>246.8</v>
      </c>
      <c r="K109" s="4"/>
    </row>
    <row r="110" spans="1:11" x14ac:dyDescent="0.35">
      <c r="A110" s="2">
        <v>44105</v>
      </c>
      <c r="B110" t="s">
        <v>13</v>
      </c>
      <c r="C110" s="4">
        <v>-66273.02</v>
      </c>
      <c r="D110" s="4">
        <v>292903.83</v>
      </c>
      <c r="E110" s="5">
        <v>-4.42</v>
      </c>
      <c r="F110" s="4">
        <v>4.28</v>
      </c>
      <c r="G110" s="4">
        <v>283648.53000000003</v>
      </c>
      <c r="H110" s="4">
        <v>-9255.2999999999993</v>
      </c>
      <c r="I110" s="6">
        <v>0.25</v>
      </c>
      <c r="J110" s="4">
        <v>2313.83</v>
      </c>
      <c r="K110" s="4"/>
    </row>
    <row r="111" spans="1:11" x14ac:dyDescent="0.35">
      <c r="A111" s="2">
        <v>44105</v>
      </c>
      <c r="B111" t="s">
        <v>12</v>
      </c>
      <c r="C111" s="4">
        <v>-50073.11</v>
      </c>
      <c r="D111" s="4">
        <v>232432.12</v>
      </c>
      <c r="E111" s="5">
        <v>-4.6420000000000003</v>
      </c>
      <c r="F111" s="4">
        <v>4.28</v>
      </c>
      <c r="G111" s="4">
        <v>214312.91</v>
      </c>
      <c r="H111" s="4">
        <v>-18119.21</v>
      </c>
      <c r="I111" s="6">
        <v>0.25</v>
      </c>
      <c r="J111" s="4">
        <v>4529.8</v>
      </c>
      <c r="K111" s="4"/>
    </row>
    <row r="112" spans="1:11" x14ac:dyDescent="0.35">
      <c r="A112" s="2">
        <v>44105</v>
      </c>
      <c r="B112" t="s">
        <v>11</v>
      </c>
      <c r="C112" s="4">
        <v>-9101.8700000000008</v>
      </c>
      <c r="D112" s="4">
        <v>31315.49</v>
      </c>
      <c r="E112" s="5">
        <v>-3.4409999999999998</v>
      </c>
      <c r="F112" s="4">
        <v>3.32</v>
      </c>
      <c r="G112" s="4">
        <v>30218.21</v>
      </c>
      <c r="H112" s="4">
        <v>-1097.28</v>
      </c>
      <c r="I112" s="6">
        <v>0.12</v>
      </c>
      <c r="J112" s="4">
        <v>131.66999999999999</v>
      </c>
      <c r="K112" s="4"/>
    </row>
    <row r="113" spans="1:11" x14ac:dyDescent="0.35">
      <c r="A113" s="2">
        <v>44136</v>
      </c>
      <c r="B113" t="s">
        <v>13</v>
      </c>
      <c r="C113" s="4">
        <v>-59871.35</v>
      </c>
      <c r="D113" s="4">
        <v>266851.52</v>
      </c>
      <c r="E113" s="5">
        <v>-4.4569999999999999</v>
      </c>
      <c r="F113" s="4">
        <v>4.28</v>
      </c>
      <c r="G113" s="4">
        <v>256249.38</v>
      </c>
      <c r="H113" s="4">
        <v>-10602.14</v>
      </c>
      <c r="I113" s="6">
        <v>0.25</v>
      </c>
      <c r="J113" s="4">
        <v>2650.54</v>
      </c>
      <c r="K113" s="4"/>
    </row>
    <row r="114" spans="1:11" x14ac:dyDescent="0.35">
      <c r="A114" s="2">
        <v>44136</v>
      </c>
      <c r="B114" t="s">
        <v>12</v>
      </c>
      <c r="C114" s="4">
        <v>-47821.73</v>
      </c>
      <c r="D114" s="4">
        <v>223468.94</v>
      </c>
      <c r="E114" s="5">
        <v>-4.673</v>
      </c>
      <c r="F114" s="4">
        <v>4.28</v>
      </c>
      <c r="G114" s="4">
        <v>204677</v>
      </c>
      <c r="H114" s="4">
        <v>-18791.939999999999</v>
      </c>
      <c r="I114" s="6">
        <v>0.25</v>
      </c>
      <c r="J114" s="4">
        <v>4697.99</v>
      </c>
      <c r="K114" s="4"/>
    </row>
    <row r="115" spans="1:11" x14ac:dyDescent="0.35">
      <c r="A115" s="2">
        <v>44136</v>
      </c>
      <c r="B115" t="s">
        <v>11</v>
      </c>
      <c r="C115" s="4">
        <v>-7594.18</v>
      </c>
      <c r="D115" s="4">
        <v>26093.94</v>
      </c>
      <c r="E115" s="5">
        <v>-3.4359999999999999</v>
      </c>
      <c r="F115" s="4">
        <v>3.24</v>
      </c>
      <c r="G115" s="4">
        <v>24605.14</v>
      </c>
      <c r="H115" s="4">
        <v>-1488.8</v>
      </c>
      <c r="I115" s="6">
        <v>0.12</v>
      </c>
      <c r="J115" s="4">
        <v>178.66</v>
      </c>
      <c r="K115" s="4"/>
    </row>
    <row r="116" spans="1:11" x14ac:dyDescent="0.35">
      <c r="A116" s="2">
        <v>44166</v>
      </c>
      <c r="B116" t="s">
        <v>13</v>
      </c>
      <c r="C116" s="4">
        <v>-63069.89</v>
      </c>
      <c r="D116" s="4">
        <v>284729.88</v>
      </c>
      <c r="E116" s="5">
        <v>-4.5149999999999997</v>
      </c>
      <c r="F116" s="4">
        <v>4.33</v>
      </c>
      <c r="G116" s="4">
        <v>273092.62</v>
      </c>
      <c r="H116" s="4">
        <v>-11637.26</v>
      </c>
      <c r="I116" s="6">
        <v>0.25</v>
      </c>
      <c r="J116" s="4">
        <v>2909.32</v>
      </c>
      <c r="K116" s="4"/>
    </row>
    <row r="117" spans="1:11" x14ac:dyDescent="0.35">
      <c r="A117" s="2">
        <v>44166</v>
      </c>
      <c r="B117" t="s">
        <v>12</v>
      </c>
      <c r="C117" s="4">
        <v>-59830.68</v>
      </c>
      <c r="D117" s="4">
        <v>283202.78000000003</v>
      </c>
      <c r="E117" s="5">
        <v>-4.7329999999999997</v>
      </c>
      <c r="F117" s="4">
        <v>4.33</v>
      </c>
      <c r="G117" s="4">
        <v>259066.84</v>
      </c>
      <c r="H117" s="4">
        <v>-24135.94</v>
      </c>
      <c r="I117" s="6">
        <v>0.25</v>
      </c>
      <c r="J117" s="4">
        <v>6033.99</v>
      </c>
      <c r="K117" s="4"/>
    </row>
    <row r="118" spans="1:11" x14ac:dyDescent="0.35">
      <c r="A118" s="2">
        <v>44166</v>
      </c>
      <c r="B118" t="s">
        <v>11</v>
      </c>
      <c r="C118" s="4">
        <v>-8569.3700000000008</v>
      </c>
      <c r="D118" s="4">
        <v>30110.83</v>
      </c>
      <c r="E118" s="5">
        <v>-3.5139999999999998</v>
      </c>
      <c r="F118" s="4">
        <v>3.28</v>
      </c>
      <c r="G118" s="4">
        <v>28107.53</v>
      </c>
      <c r="H118" s="4">
        <v>-2003.3</v>
      </c>
      <c r="I118" s="6">
        <v>0.12</v>
      </c>
      <c r="J118" s="4">
        <v>240.4</v>
      </c>
      <c r="K118" s="4"/>
    </row>
    <row r="119" spans="1:11" x14ac:dyDescent="0.35">
      <c r="A119" s="2">
        <v>44197</v>
      </c>
      <c r="B119" t="s">
        <v>13</v>
      </c>
      <c r="C119" s="4">
        <v>-59548.62</v>
      </c>
      <c r="D119" s="4">
        <v>278228.95</v>
      </c>
      <c r="E119" s="5">
        <v>-4.6719999999999997</v>
      </c>
      <c r="F119" s="4">
        <v>4.33</v>
      </c>
      <c r="G119" s="4">
        <v>257845.52</v>
      </c>
      <c r="H119" s="4">
        <v>-20383.43</v>
      </c>
      <c r="I119" s="6">
        <v>0.25</v>
      </c>
      <c r="J119" s="4">
        <v>5095.8599999999997</v>
      </c>
      <c r="K119" s="4"/>
    </row>
    <row r="120" spans="1:11" x14ac:dyDescent="0.35">
      <c r="A120" s="2">
        <v>44197</v>
      </c>
      <c r="B120" t="s">
        <v>12</v>
      </c>
      <c r="C120" s="4">
        <v>-47870.85</v>
      </c>
      <c r="D120" s="4">
        <v>234683.82</v>
      </c>
      <c r="E120" s="5">
        <v>-4.9020000000000001</v>
      </c>
      <c r="F120" s="4">
        <v>4.33</v>
      </c>
      <c r="G120" s="4">
        <v>207280.78</v>
      </c>
      <c r="H120" s="4">
        <v>-27403.040000000001</v>
      </c>
      <c r="I120" s="6">
        <v>0.25</v>
      </c>
      <c r="J120" s="4">
        <v>6850.76</v>
      </c>
      <c r="K120" s="4"/>
    </row>
    <row r="121" spans="1:11" x14ac:dyDescent="0.35">
      <c r="A121" s="2">
        <v>44197</v>
      </c>
      <c r="B121" t="s">
        <v>11</v>
      </c>
      <c r="C121" s="4">
        <v>-11712.37</v>
      </c>
      <c r="D121" s="4">
        <v>43875.58</v>
      </c>
      <c r="E121" s="5">
        <v>-3.746</v>
      </c>
      <c r="F121" s="4">
        <v>3.36</v>
      </c>
      <c r="G121" s="4">
        <v>39353.56</v>
      </c>
      <c r="H121" s="4">
        <v>-4522.0200000000004</v>
      </c>
      <c r="I121" s="6">
        <v>0.12</v>
      </c>
      <c r="J121" s="4">
        <v>542.64</v>
      </c>
      <c r="K121" s="4"/>
    </row>
    <row r="122" spans="1:11" x14ac:dyDescent="0.35">
      <c r="A122" s="2">
        <v>44228</v>
      </c>
      <c r="B122" t="s">
        <v>13</v>
      </c>
      <c r="C122" s="4">
        <v>-58618.51</v>
      </c>
      <c r="D122" s="4">
        <v>291084.38</v>
      </c>
      <c r="E122" s="5">
        <v>-4.9660000000000002</v>
      </c>
      <c r="F122" s="4">
        <v>4.45</v>
      </c>
      <c r="G122" s="4">
        <v>260852.37</v>
      </c>
      <c r="H122" s="4">
        <v>-30232.01</v>
      </c>
      <c r="I122" s="6">
        <v>0.25</v>
      </c>
      <c r="J122" s="4">
        <v>7558</v>
      </c>
      <c r="K122" s="4"/>
    </row>
    <row r="123" spans="1:11" x14ac:dyDescent="0.35">
      <c r="A123" s="2">
        <v>44228</v>
      </c>
      <c r="B123" t="s">
        <v>12</v>
      </c>
      <c r="C123" s="4">
        <v>-47610.18</v>
      </c>
      <c r="D123" s="4">
        <v>243032.14</v>
      </c>
      <c r="E123" s="5">
        <v>-5.1050000000000004</v>
      </c>
      <c r="F123" s="4">
        <v>4.45</v>
      </c>
      <c r="G123" s="4">
        <v>211865.3</v>
      </c>
      <c r="H123" s="4">
        <v>-31166.84</v>
      </c>
      <c r="I123" s="6">
        <v>0.25</v>
      </c>
      <c r="J123" s="4">
        <v>7791.71</v>
      </c>
      <c r="K123" s="4"/>
    </row>
    <row r="124" spans="1:11" x14ac:dyDescent="0.35">
      <c r="A124" s="2">
        <v>44228</v>
      </c>
      <c r="B124" t="s">
        <v>11</v>
      </c>
      <c r="C124" s="4">
        <v>-9471.5</v>
      </c>
      <c r="D124" s="4">
        <v>37201.79</v>
      </c>
      <c r="E124" s="5">
        <v>-3.9279999999999999</v>
      </c>
      <c r="F124" s="4">
        <v>3.47</v>
      </c>
      <c r="G124" s="4">
        <v>32866.11</v>
      </c>
      <c r="H124" s="4">
        <v>-4335.68</v>
      </c>
      <c r="I124" s="6">
        <v>0.12</v>
      </c>
      <c r="J124" s="4">
        <v>520.28</v>
      </c>
      <c r="K124" s="4"/>
    </row>
    <row r="125" spans="1:11" x14ac:dyDescent="0.35">
      <c r="A125" s="2">
        <v>44256</v>
      </c>
      <c r="B125" t="s">
        <v>13</v>
      </c>
      <c r="C125" s="4">
        <v>-59131.34</v>
      </c>
      <c r="D125" s="4">
        <v>319024.71000000002</v>
      </c>
      <c r="E125" s="5">
        <v>-5.3949999999999996</v>
      </c>
      <c r="F125" s="4">
        <v>4.5830000000000002</v>
      </c>
      <c r="G125" s="4">
        <v>270998.93</v>
      </c>
      <c r="H125" s="4">
        <v>-48025.78</v>
      </c>
      <c r="I125" s="6">
        <v>0.25</v>
      </c>
      <c r="J125" s="4">
        <v>12006.45</v>
      </c>
      <c r="K125" s="4"/>
    </row>
    <row r="126" spans="1:11" x14ac:dyDescent="0.35">
      <c r="A126" s="2">
        <v>44256</v>
      </c>
      <c r="B126" t="s">
        <v>12</v>
      </c>
      <c r="C126" s="4">
        <v>-42841.99</v>
      </c>
      <c r="D126" s="4">
        <v>238184.31</v>
      </c>
      <c r="E126" s="5">
        <v>-5.56</v>
      </c>
      <c r="F126" s="4">
        <v>4.5819999999999999</v>
      </c>
      <c r="G126" s="4">
        <v>196302</v>
      </c>
      <c r="H126" s="4">
        <v>-41882.31</v>
      </c>
      <c r="I126" s="6">
        <v>0.25</v>
      </c>
      <c r="J126" s="4">
        <v>10470.58</v>
      </c>
      <c r="K126" s="4"/>
    </row>
    <row r="127" spans="1:11" x14ac:dyDescent="0.35">
      <c r="A127" s="2">
        <v>44256</v>
      </c>
      <c r="B127" t="s">
        <v>11</v>
      </c>
      <c r="C127" s="4">
        <v>-8005.22</v>
      </c>
      <c r="D127" s="4">
        <v>33801.25</v>
      </c>
      <c r="E127" s="5">
        <v>-4.2220000000000004</v>
      </c>
      <c r="F127" s="4">
        <v>3.677</v>
      </c>
      <c r="G127" s="4">
        <v>29435.19</v>
      </c>
      <c r="H127" s="4">
        <v>-4366.0600000000004</v>
      </c>
      <c r="I127" s="6">
        <v>0.12</v>
      </c>
      <c r="J127" s="4">
        <v>523.92999999999995</v>
      </c>
      <c r="K127" s="4"/>
    </row>
    <row r="128" spans="1:11" x14ac:dyDescent="0.35">
      <c r="A128" s="2">
        <v>44287</v>
      </c>
      <c r="B128" t="s">
        <v>13</v>
      </c>
      <c r="C128" s="4">
        <v>-58441.34</v>
      </c>
      <c r="D128" s="4">
        <v>312888.01</v>
      </c>
      <c r="E128" s="5">
        <v>-5.3540000000000001</v>
      </c>
      <c r="F128" s="4">
        <v>4.7699999999999996</v>
      </c>
      <c r="G128" s="4">
        <v>278765.19</v>
      </c>
      <c r="H128" s="4">
        <v>-34122.82</v>
      </c>
      <c r="I128" s="6">
        <v>0.25</v>
      </c>
      <c r="J128" s="4">
        <v>8530.7099999999991</v>
      </c>
      <c r="K128" s="4"/>
    </row>
    <row r="129" spans="1:11" x14ac:dyDescent="0.35">
      <c r="A129" s="2">
        <v>44287</v>
      </c>
      <c r="B129" t="s">
        <v>12</v>
      </c>
      <c r="C129" s="4">
        <v>-51852.36</v>
      </c>
      <c r="D129" s="4">
        <v>287748.11</v>
      </c>
      <c r="E129" s="5">
        <v>-5.5490000000000004</v>
      </c>
      <c r="F129" s="4">
        <v>4.7699999999999996</v>
      </c>
      <c r="G129" s="4">
        <v>247335.76</v>
      </c>
      <c r="H129" s="4">
        <v>-40412.35</v>
      </c>
      <c r="I129" s="6">
        <v>0.25</v>
      </c>
      <c r="J129" s="4">
        <v>10103.09</v>
      </c>
      <c r="K129" s="4"/>
    </row>
    <row r="130" spans="1:11" x14ac:dyDescent="0.35">
      <c r="A130" s="2">
        <v>44287</v>
      </c>
      <c r="B130" t="s">
        <v>11</v>
      </c>
      <c r="C130" s="4">
        <v>-11448.69</v>
      </c>
      <c r="D130" s="4">
        <v>47497.04</v>
      </c>
      <c r="E130" s="5">
        <v>-4.149</v>
      </c>
      <c r="F130" s="4">
        <v>3.78</v>
      </c>
      <c r="G130" s="4">
        <v>43276.05</v>
      </c>
      <c r="H130" s="4">
        <v>-4220.99</v>
      </c>
      <c r="I130" s="6">
        <v>0.12</v>
      </c>
      <c r="J130" s="4">
        <v>506.52</v>
      </c>
      <c r="K130" s="4"/>
    </row>
    <row r="131" spans="1:11" x14ac:dyDescent="0.35">
      <c r="A131" s="2">
        <v>44317</v>
      </c>
      <c r="B131" t="s">
        <v>13</v>
      </c>
      <c r="C131" s="4">
        <v>-60961.23</v>
      </c>
      <c r="D131" s="4">
        <v>332610.76</v>
      </c>
      <c r="E131" s="5">
        <v>-5.4560000000000004</v>
      </c>
      <c r="F131" s="4">
        <v>5.04</v>
      </c>
      <c r="G131" s="4">
        <v>307244.59999999998</v>
      </c>
      <c r="H131" s="4">
        <v>-25366.16</v>
      </c>
      <c r="I131" s="6">
        <v>0.25</v>
      </c>
      <c r="J131" s="4">
        <v>6341.54</v>
      </c>
      <c r="K131" s="4"/>
    </row>
    <row r="132" spans="1:11" x14ac:dyDescent="0.35">
      <c r="A132" s="2">
        <v>44317</v>
      </c>
      <c r="B132" t="s">
        <v>12</v>
      </c>
      <c r="C132" s="4">
        <v>-58328.78</v>
      </c>
      <c r="D132" s="4">
        <v>330303.19</v>
      </c>
      <c r="E132" s="5">
        <v>-5.6630000000000003</v>
      </c>
      <c r="F132" s="4">
        <v>5.04</v>
      </c>
      <c r="G132" s="4">
        <v>293977.05</v>
      </c>
      <c r="H132" s="4">
        <v>-36326.14</v>
      </c>
      <c r="I132" s="6">
        <v>0.25</v>
      </c>
      <c r="J132" s="4">
        <v>9081.5400000000009</v>
      </c>
      <c r="K132" s="4"/>
    </row>
    <row r="133" spans="1:11" x14ac:dyDescent="0.35">
      <c r="A133" s="2">
        <v>44317</v>
      </c>
      <c r="B133" t="s">
        <v>11</v>
      </c>
      <c r="C133" s="4">
        <v>-15598.37</v>
      </c>
      <c r="D133" s="4">
        <v>67373.210000000006</v>
      </c>
      <c r="E133" s="5">
        <v>-4.319</v>
      </c>
      <c r="F133" s="4">
        <v>3.88</v>
      </c>
      <c r="G133" s="4">
        <v>60521.68</v>
      </c>
      <c r="H133" s="4">
        <v>-6851.53</v>
      </c>
      <c r="I133" s="6">
        <v>0.12</v>
      </c>
      <c r="J133" s="4">
        <v>822.18</v>
      </c>
      <c r="K133" s="4"/>
    </row>
    <row r="134" spans="1:11" x14ac:dyDescent="0.35">
      <c r="A134" s="2">
        <v>44317</v>
      </c>
      <c r="B134" t="s">
        <v>18</v>
      </c>
      <c r="C134" s="4">
        <v>-1472.84</v>
      </c>
      <c r="D134" s="4">
        <v>6193.52</v>
      </c>
      <c r="E134" s="5">
        <v>-4.2050000000000001</v>
      </c>
      <c r="F134" s="4">
        <v>3.73</v>
      </c>
      <c r="G134" s="4">
        <v>5493.69</v>
      </c>
      <c r="H134" s="4">
        <v>-699.83</v>
      </c>
      <c r="I134" s="6"/>
      <c r="J134" s="4"/>
      <c r="K134" s="4"/>
    </row>
    <row r="135" spans="1:11" x14ac:dyDescent="0.35">
      <c r="A135" s="2">
        <v>44348</v>
      </c>
      <c r="B135" t="s">
        <v>13</v>
      </c>
      <c r="C135" s="4">
        <v>-60325.98</v>
      </c>
      <c r="D135" s="4">
        <v>335527.92</v>
      </c>
      <c r="E135" s="5">
        <v>-5.5620000000000003</v>
      </c>
      <c r="F135" s="4">
        <v>5.04</v>
      </c>
      <c r="G135" s="4">
        <v>304042.94</v>
      </c>
      <c r="H135" s="4">
        <v>-31484.98</v>
      </c>
      <c r="I135" s="6">
        <v>0.25</v>
      </c>
      <c r="J135" s="4">
        <v>7871.25</v>
      </c>
      <c r="K135" s="4"/>
    </row>
    <row r="136" spans="1:11" x14ac:dyDescent="0.35">
      <c r="A136" s="2">
        <v>44348</v>
      </c>
      <c r="B136" t="s">
        <v>12</v>
      </c>
      <c r="C136" s="4">
        <v>-56579.81</v>
      </c>
      <c r="D136" s="4">
        <v>326926.90999999997</v>
      </c>
      <c r="E136" s="5">
        <v>-5.7779999999999996</v>
      </c>
      <c r="F136" s="4">
        <v>5.04</v>
      </c>
      <c r="G136" s="4">
        <v>285162.23999999999</v>
      </c>
      <c r="H136" s="4">
        <v>-41764.67</v>
      </c>
      <c r="I136" s="6">
        <v>0.25</v>
      </c>
      <c r="J136" s="4">
        <v>10441.17</v>
      </c>
      <c r="K136" s="4"/>
    </row>
    <row r="137" spans="1:11" x14ac:dyDescent="0.35">
      <c r="A137" s="2">
        <v>44348</v>
      </c>
      <c r="B137" t="s">
        <v>11</v>
      </c>
      <c r="C137" s="4">
        <v>-12961.86</v>
      </c>
      <c r="D137" s="4">
        <v>56093.04</v>
      </c>
      <c r="E137" s="5">
        <v>-4.3280000000000003</v>
      </c>
      <c r="F137" s="4">
        <v>3.88</v>
      </c>
      <c r="G137" s="4">
        <v>50292.02</v>
      </c>
      <c r="H137" s="4">
        <v>-5801.02</v>
      </c>
      <c r="I137" s="6">
        <v>0.12</v>
      </c>
      <c r="J137" s="4">
        <v>696.12</v>
      </c>
      <c r="K137" s="4"/>
    </row>
    <row r="138" spans="1:11" x14ac:dyDescent="0.35">
      <c r="A138" s="2">
        <v>44348</v>
      </c>
      <c r="B138" t="s">
        <v>18</v>
      </c>
      <c r="C138" s="4">
        <v>-2300.06</v>
      </c>
      <c r="D138" s="4">
        <v>9714.32</v>
      </c>
      <c r="E138" s="5">
        <v>-4.2240000000000002</v>
      </c>
      <c r="F138" s="4">
        <v>3.84</v>
      </c>
      <c r="G138" s="4">
        <v>8832.23</v>
      </c>
      <c r="H138" s="4">
        <v>-882.09</v>
      </c>
      <c r="I138" s="6">
        <v>0.12</v>
      </c>
      <c r="J138" s="4">
        <v>105.85</v>
      </c>
      <c r="K138" s="4"/>
    </row>
    <row r="139" spans="1:11" x14ac:dyDescent="0.35">
      <c r="A139" s="2">
        <v>44378</v>
      </c>
      <c r="B139" t="s">
        <v>13</v>
      </c>
      <c r="C139" s="4">
        <v>-64791.82</v>
      </c>
      <c r="D139" s="4">
        <v>365470.06</v>
      </c>
      <c r="E139" s="5">
        <v>-5.641</v>
      </c>
      <c r="F139" s="4">
        <v>5.04</v>
      </c>
      <c r="G139" s="4">
        <v>326550.77</v>
      </c>
      <c r="H139" s="4">
        <v>-38919.29</v>
      </c>
      <c r="I139" s="6">
        <v>0.25</v>
      </c>
      <c r="J139" s="4">
        <v>9729.82</v>
      </c>
      <c r="K139" s="4"/>
    </row>
    <row r="140" spans="1:11" x14ac:dyDescent="0.35">
      <c r="A140" s="2">
        <v>44378</v>
      </c>
      <c r="B140" t="s">
        <v>12</v>
      </c>
      <c r="C140" s="4">
        <v>-61570.22</v>
      </c>
      <c r="D140" s="4">
        <v>361261.64</v>
      </c>
      <c r="E140" s="5">
        <v>-5.867</v>
      </c>
      <c r="F140" s="4">
        <v>5.04</v>
      </c>
      <c r="G140" s="4">
        <v>310313.90999999997</v>
      </c>
      <c r="H140" s="4">
        <v>-50947.73</v>
      </c>
      <c r="I140" s="6">
        <v>0.25</v>
      </c>
      <c r="J140" s="4">
        <v>12736.93</v>
      </c>
      <c r="K140" s="4"/>
    </row>
    <row r="141" spans="1:11" x14ac:dyDescent="0.35">
      <c r="A141" s="2">
        <v>44378</v>
      </c>
      <c r="B141" t="s">
        <v>11</v>
      </c>
      <c r="C141" s="4">
        <v>-18746.5</v>
      </c>
      <c r="D141" s="4">
        <v>84102.23</v>
      </c>
      <c r="E141" s="5">
        <v>-4.4859999999999998</v>
      </c>
      <c r="F141" s="4">
        <v>3.88</v>
      </c>
      <c r="G141" s="4">
        <v>72736.42</v>
      </c>
      <c r="H141" s="4">
        <v>-11365.81</v>
      </c>
      <c r="I141" s="6">
        <v>0.12</v>
      </c>
      <c r="J141" s="4">
        <v>1363.9</v>
      </c>
      <c r="K141" s="4"/>
    </row>
    <row r="142" spans="1:11" x14ac:dyDescent="0.35">
      <c r="A142" s="2">
        <v>44378</v>
      </c>
      <c r="B142" t="s">
        <v>18</v>
      </c>
      <c r="C142" s="4">
        <v>-2511.1</v>
      </c>
      <c r="D142" s="4">
        <v>11036.79</v>
      </c>
      <c r="E142" s="5">
        <v>-4.3949999999999996</v>
      </c>
      <c r="F142" s="4">
        <v>3.84</v>
      </c>
      <c r="G142" s="4">
        <v>9642.6200000000008</v>
      </c>
      <c r="H142" s="4">
        <v>-1394.17</v>
      </c>
      <c r="I142" s="6">
        <v>0.12</v>
      </c>
      <c r="J142" s="4">
        <v>167.3</v>
      </c>
      <c r="K142" s="4"/>
    </row>
    <row r="143" spans="1:11" x14ac:dyDescent="0.35">
      <c r="A143" s="2">
        <v>44409</v>
      </c>
      <c r="B143" t="s">
        <v>13</v>
      </c>
      <c r="C143" s="4">
        <v>-59967.57</v>
      </c>
      <c r="D143" s="4">
        <v>347332.98</v>
      </c>
      <c r="E143" s="5">
        <v>-5.7919999999999998</v>
      </c>
      <c r="F143" s="4">
        <v>5.4</v>
      </c>
      <c r="G143" s="4">
        <v>323824.88</v>
      </c>
      <c r="H143" s="4">
        <v>-23508.1</v>
      </c>
      <c r="I143" s="6">
        <v>0.25</v>
      </c>
      <c r="J143" s="4">
        <v>5877.03</v>
      </c>
      <c r="K143" s="4"/>
    </row>
    <row r="144" spans="1:11" x14ac:dyDescent="0.35">
      <c r="A144" s="2">
        <v>44409</v>
      </c>
      <c r="B144" t="s">
        <v>12</v>
      </c>
      <c r="C144" s="4">
        <v>-66799.039999999994</v>
      </c>
      <c r="D144" s="4">
        <v>402690.05</v>
      </c>
      <c r="E144" s="5">
        <v>-6.0279999999999996</v>
      </c>
      <c r="F144" s="4">
        <v>5.4</v>
      </c>
      <c r="G144" s="4">
        <v>360714.82</v>
      </c>
      <c r="H144" s="4">
        <v>-41975.23</v>
      </c>
      <c r="I144" s="6">
        <v>0.25</v>
      </c>
      <c r="J144" s="4">
        <v>10493.81</v>
      </c>
      <c r="K144" s="4"/>
    </row>
    <row r="145" spans="1:11" x14ac:dyDescent="0.35">
      <c r="A145" s="2">
        <v>44409</v>
      </c>
      <c r="B145" t="s">
        <v>11</v>
      </c>
      <c r="C145" s="4">
        <v>-19192.240000000002</v>
      </c>
      <c r="D145" s="4">
        <v>88930.97</v>
      </c>
      <c r="E145" s="5">
        <v>-4.6340000000000003</v>
      </c>
      <c r="F145" s="4">
        <v>4.21</v>
      </c>
      <c r="G145" s="4">
        <v>80799.33</v>
      </c>
      <c r="H145" s="4">
        <v>-8131.64</v>
      </c>
      <c r="I145" s="6">
        <v>0.12</v>
      </c>
      <c r="J145" s="4">
        <v>975.8</v>
      </c>
      <c r="K145" s="4"/>
    </row>
    <row r="146" spans="1:11" x14ac:dyDescent="0.35">
      <c r="A146" s="2">
        <v>44409</v>
      </c>
      <c r="B146" t="s">
        <v>18</v>
      </c>
      <c r="C146" s="4">
        <v>-2611.63</v>
      </c>
      <c r="D146" s="4">
        <v>11835.3</v>
      </c>
      <c r="E146" s="5">
        <v>-4.532</v>
      </c>
      <c r="F146" s="4">
        <v>4.16</v>
      </c>
      <c r="G146" s="4">
        <v>10864.38</v>
      </c>
      <c r="H146" s="4">
        <v>-970.92</v>
      </c>
      <c r="I146" s="6">
        <v>0.12</v>
      </c>
      <c r="J146" s="4">
        <v>116.51</v>
      </c>
      <c r="K146" s="4"/>
    </row>
    <row r="147" spans="1:11" x14ac:dyDescent="0.35">
      <c r="A147" s="2">
        <v>44440</v>
      </c>
      <c r="B147" t="s">
        <v>13</v>
      </c>
      <c r="C147" s="4">
        <v>-64550.16</v>
      </c>
      <c r="D147" s="4">
        <v>384115.06</v>
      </c>
      <c r="E147" s="5">
        <v>-5.9509999999999996</v>
      </c>
      <c r="F147" s="4">
        <v>5.53</v>
      </c>
      <c r="G147" s="4">
        <v>356962.38</v>
      </c>
      <c r="H147" s="4">
        <v>-27152.68</v>
      </c>
      <c r="I147" s="6">
        <v>0.25</v>
      </c>
      <c r="J147" s="4">
        <v>6788.17</v>
      </c>
      <c r="K147" s="4"/>
    </row>
    <row r="148" spans="1:11" x14ac:dyDescent="0.35">
      <c r="A148" s="2">
        <v>44440</v>
      </c>
      <c r="B148" t="s">
        <v>12</v>
      </c>
      <c r="C148" s="4">
        <v>-73523.17</v>
      </c>
      <c r="D148" s="4">
        <v>449779.08</v>
      </c>
      <c r="E148" s="5">
        <v>-6.1180000000000003</v>
      </c>
      <c r="F148" s="4">
        <v>5.53</v>
      </c>
      <c r="G148" s="4">
        <v>406583.13</v>
      </c>
      <c r="H148" s="4">
        <v>-43195.95</v>
      </c>
      <c r="I148" s="6">
        <v>0.25</v>
      </c>
      <c r="J148" s="4">
        <v>10798.99</v>
      </c>
      <c r="K148" s="4"/>
    </row>
    <row r="149" spans="1:11" x14ac:dyDescent="0.35">
      <c r="A149" s="2">
        <v>44440</v>
      </c>
      <c r="B149" t="s">
        <v>11</v>
      </c>
      <c r="C149" s="4">
        <v>-26492.75</v>
      </c>
      <c r="D149" s="4">
        <v>126459.33</v>
      </c>
      <c r="E149" s="5">
        <v>-4.7729999999999997</v>
      </c>
      <c r="F149" s="4">
        <v>4.32</v>
      </c>
      <c r="G149" s="4">
        <v>114448.68</v>
      </c>
      <c r="H149" s="4">
        <v>-12010.65</v>
      </c>
      <c r="I149" s="6">
        <v>0.12</v>
      </c>
      <c r="J149" s="4">
        <v>1441.28</v>
      </c>
      <c r="K149" s="4"/>
    </row>
    <row r="150" spans="1:11" x14ac:dyDescent="0.35">
      <c r="A150" s="2">
        <v>44440</v>
      </c>
      <c r="B150" t="s">
        <v>18</v>
      </c>
      <c r="C150" s="4">
        <v>-3037.94</v>
      </c>
      <c r="D150" s="4">
        <v>14000.57</v>
      </c>
      <c r="E150" s="5">
        <v>-4.609</v>
      </c>
      <c r="F150" s="4">
        <v>4.2699999999999996</v>
      </c>
      <c r="G150" s="4">
        <v>12972</v>
      </c>
      <c r="H150" s="4">
        <v>-1028.57</v>
      </c>
      <c r="I150" s="6">
        <v>0.12</v>
      </c>
      <c r="J150" s="4">
        <v>123.43</v>
      </c>
      <c r="K150" s="4"/>
    </row>
    <row r="151" spans="1:11" x14ac:dyDescent="0.35">
      <c r="A151" s="2">
        <v>44470</v>
      </c>
      <c r="B151" t="s">
        <v>13</v>
      </c>
      <c r="C151" s="4">
        <v>-72377.03</v>
      </c>
      <c r="D151" s="4">
        <v>448897.51</v>
      </c>
      <c r="E151" s="5">
        <v>-6.202</v>
      </c>
      <c r="F151" s="4">
        <v>5.6379999999999999</v>
      </c>
      <c r="G151" s="4">
        <v>408061.7</v>
      </c>
      <c r="H151" s="4">
        <v>-40835.81</v>
      </c>
      <c r="I151" s="6">
        <v>0.25</v>
      </c>
      <c r="J151" s="4">
        <v>10208.950000000001</v>
      </c>
      <c r="K151" s="4"/>
    </row>
    <row r="152" spans="1:11" x14ac:dyDescent="0.35">
      <c r="A152" s="2">
        <v>44470</v>
      </c>
      <c r="B152" t="s">
        <v>12</v>
      </c>
      <c r="C152" s="4">
        <v>-75973.77</v>
      </c>
      <c r="D152" s="4">
        <v>484652.93</v>
      </c>
      <c r="E152" s="5">
        <v>-6.3789999999999996</v>
      </c>
      <c r="F152" s="4">
        <v>5.6280000000000001</v>
      </c>
      <c r="G152" s="4">
        <v>427580.38</v>
      </c>
      <c r="H152" s="4">
        <v>-57072.55</v>
      </c>
      <c r="I152" s="6">
        <v>0.25</v>
      </c>
      <c r="J152" s="4">
        <v>14268.14</v>
      </c>
      <c r="K152" s="4"/>
    </row>
    <row r="153" spans="1:11" x14ac:dyDescent="0.35">
      <c r="A153" s="2">
        <v>44470</v>
      </c>
      <c r="B153" t="s">
        <v>11</v>
      </c>
      <c r="C153" s="4">
        <v>-22500.18</v>
      </c>
      <c r="D153" s="4">
        <v>114870.78</v>
      </c>
      <c r="E153" s="5">
        <v>-5.1050000000000004</v>
      </c>
      <c r="F153" s="4">
        <v>4.4989999999999997</v>
      </c>
      <c r="G153" s="4">
        <v>101228.31</v>
      </c>
      <c r="H153" s="4">
        <v>-13642.47</v>
      </c>
      <c r="I153" s="6">
        <v>0.12</v>
      </c>
      <c r="J153" s="4">
        <v>1637.1</v>
      </c>
      <c r="K153" s="4"/>
    </row>
    <row r="154" spans="1:11" x14ac:dyDescent="0.35">
      <c r="A154" s="2">
        <v>44470</v>
      </c>
      <c r="B154" t="s">
        <v>18</v>
      </c>
      <c r="C154" s="4">
        <v>-2688.17</v>
      </c>
      <c r="D154" s="4">
        <v>13490.7</v>
      </c>
      <c r="E154" s="5">
        <v>-5.0190000000000001</v>
      </c>
      <c r="F154" s="4">
        <v>4.2699999999999996</v>
      </c>
      <c r="G154" s="4">
        <v>11478.49</v>
      </c>
      <c r="H154" s="4">
        <v>-2012.21</v>
      </c>
      <c r="I154" s="6"/>
      <c r="J154" s="4"/>
      <c r="K154" s="4"/>
    </row>
    <row r="155" spans="1:11" x14ac:dyDescent="0.35">
      <c r="A155" s="2">
        <v>44501</v>
      </c>
      <c r="B155" t="s">
        <v>13</v>
      </c>
      <c r="C155" s="4">
        <v>-74558.59</v>
      </c>
      <c r="D155" s="4">
        <v>496745.87</v>
      </c>
      <c r="E155" s="5">
        <v>-6.6619999999999999</v>
      </c>
      <c r="F155" s="4">
        <v>5.77</v>
      </c>
      <c r="G155" s="4">
        <v>430203.06</v>
      </c>
      <c r="H155" s="4">
        <v>-66542.81</v>
      </c>
      <c r="I155" s="6">
        <v>0.25</v>
      </c>
      <c r="J155" s="4">
        <v>16635.7</v>
      </c>
      <c r="K155" s="4"/>
    </row>
    <row r="156" spans="1:11" x14ac:dyDescent="0.35">
      <c r="A156" s="2">
        <v>44501</v>
      </c>
      <c r="B156" t="s">
        <v>12</v>
      </c>
      <c r="C156" s="4">
        <v>-72129.08</v>
      </c>
      <c r="D156" s="4">
        <v>495938.31</v>
      </c>
      <c r="E156" s="5">
        <v>-6.8760000000000003</v>
      </c>
      <c r="F156" s="4">
        <v>5.77</v>
      </c>
      <c r="G156" s="4">
        <v>416184.79</v>
      </c>
      <c r="H156" s="4">
        <v>-79753.52</v>
      </c>
      <c r="I156" s="6">
        <v>0.25</v>
      </c>
      <c r="J156" s="4">
        <v>19938.38</v>
      </c>
      <c r="K156" s="4"/>
    </row>
    <row r="157" spans="1:11" x14ac:dyDescent="0.35">
      <c r="A157" s="2">
        <v>44501</v>
      </c>
      <c r="B157" t="s">
        <v>11</v>
      </c>
      <c r="C157" s="4">
        <v>-13306.8</v>
      </c>
      <c r="D157" s="4">
        <v>71434.34</v>
      </c>
      <c r="E157" s="5">
        <v>-5.3680000000000003</v>
      </c>
      <c r="F157" s="4">
        <v>4.62</v>
      </c>
      <c r="G157" s="4">
        <v>61477.42</v>
      </c>
      <c r="H157" s="4">
        <v>-9956.92</v>
      </c>
      <c r="I157" s="6">
        <v>0.12</v>
      </c>
      <c r="J157" s="4">
        <v>1194.83</v>
      </c>
      <c r="K157" s="4"/>
    </row>
    <row r="158" spans="1:11" x14ac:dyDescent="0.35">
      <c r="A158" s="2">
        <v>44501</v>
      </c>
      <c r="B158" t="s">
        <v>18</v>
      </c>
      <c r="C158" s="4">
        <v>-3776.88</v>
      </c>
      <c r="D158" s="4">
        <v>19809.22</v>
      </c>
      <c r="E158" s="5">
        <v>-5.2450000000000001</v>
      </c>
      <c r="F158" s="4">
        <v>4.55</v>
      </c>
      <c r="G158" s="4">
        <v>17184.8</v>
      </c>
      <c r="H158" s="4">
        <v>-2624.42</v>
      </c>
      <c r="I158" s="6">
        <v>0.12</v>
      </c>
      <c r="J158" s="4">
        <v>314.93</v>
      </c>
      <c r="K158" s="4"/>
    </row>
    <row r="159" spans="1:11" x14ac:dyDescent="0.35">
      <c r="A159" s="2">
        <v>44531</v>
      </c>
      <c r="B159" t="s">
        <v>13</v>
      </c>
      <c r="C159" s="4">
        <v>-80393.27</v>
      </c>
      <c r="D159" s="4">
        <v>529650.01</v>
      </c>
      <c r="E159" s="5">
        <v>-6.5880000000000001</v>
      </c>
      <c r="F159" s="4">
        <v>5.77</v>
      </c>
      <c r="G159" s="4">
        <v>463869.17</v>
      </c>
      <c r="H159" s="4">
        <v>-65780.84</v>
      </c>
      <c r="I159" s="6">
        <v>0.25</v>
      </c>
      <c r="J159" s="4">
        <v>16445.21</v>
      </c>
      <c r="K159" s="4"/>
    </row>
    <row r="160" spans="1:11" x14ac:dyDescent="0.35">
      <c r="A160" s="2">
        <v>44531</v>
      </c>
      <c r="B160" t="s">
        <v>12</v>
      </c>
      <c r="C160" s="4">
        <v>-100406.2</v>
      </c>
      <c r="D160" s="4">
        <v>685598.45</v>
      </c>
      <c r="E160" s="5">
        <v>-6.8280000000000003</v>
      </c>
      <c r="F160" s="4">
        <v>5.77</v>
      </c>
      <c r="G160" s="4">
        <v>579343.77</v>
      </c>
      <c r="H160" s="4">
        <v>-106254.68</v>
      </c>
      <c r="I160" s="6">
        <v>0.25</v>
      </c>
      <c r="J160" s="4">
        <v>26563.67</v>
      </c>
      <c r="K160" s="4"/>
    </row>
    <row r="161" spans="1:11" x14ac:dyDescent="0.35">
      <c r="A161" s="2">
        <v>44531</v>
      </c>
      <c r="B161" t="s">
        <v>11</v>
      </c>
      <c r="C161" s="4">
        <v>-12037.66</v>
      </c>
      <c r="D161" s="4">
        <v>64548.87</v>
      </c>
      <c r="E161" s="5">
        <v>-5.3620000000000001</v>
      </c>
      <c r="F161" s="4">
        <v>4.62</v>
      </c>
      <c r="G161" s="4">
        <v>55613.99</v>
      </c>
      <c r="H161" s="4">
        <v>-8934.8799999999992</v>
      </c>
      <c r="I161" s="6">
        <v>0.12</v>
      </c>
      <c r="J161" s="4">
        <v>1072.19</v>
      </c>
      <c r="K161" s="4"/>
    </row>
    <row r="162" spans="1:11" x14ac:dyDescent="0.35">
      <c r="A162" s="2">
        <v>44531</v>
      </c>
      <c r="B162" t="s">
        <v>18</v>
      </c>
      <c r="C162" s="4">
        <v>-3075.1</v>
      </c>
      <c r="D162" s="4">
        <v>16193.19</v>
      </c>
      <c r="E162" s="5">
        <v>-5.266</v>
      </c>
      <c r="F162" s="4">
        <v>4.55</v>
      </c>
      <c r="G162" s="4">
        <v>13991.71</v>
      </c>
      <c r="H162" s="4">
        <v>-2201.48</v>
      </c>
      <c r="I162" s="6">
        <v>0.12</v>
      </c>
      <c r="J162" s="4">
        <v>264.18</v>
      </c>
      <c r="K162" s="4"/>
    </row>
    <row r="163" spans="1:11" x14ac:dyDescent="0.35">
      <c r="A163" s="2">
        <v>44562</v>
      </c>
      <c r="B163" t="s">
        <v>13</v>
      </c>
      <c r="C163" s="4">
        <v>-71068.039999999994</v>
      </c>
      <c r="D163" s="4">
        <v>469439.49</v>
      </c>
      <c r="E163" s="5">
        <v>-6.6050000000000004</v>
      </c>
      <c r="F163" s="4">
        <v>5.77</v>
      </c>
      <c r="G163" s="4">
        <v>410062.59</v>
      </c>
      <c r="H163" s="4">
        <v>-59376.9</v>
      </c>
      <c r="I163" s="6">
        <v>0.25</v>
      </c>
      <c r="J163" s="4">
        <v>14844.23</v>
      </c>
      <c r="K163" s="4"/>
    </row>
    <row r="164" spans="1:11" x14ac:dyDescent="0.35">
      <c r="A164" s="2">
        <v>44562</v>
      </c>
      <c r="B164" t="s">
        <v>12</v>
      </c>
      <c r="C164" s="4">
        <v>-77286.55</v>
      </c>
      <c r="D164" s="4">
        <v>528459.27</v>
      </c>
      <c r="E164" s="5">
        <v>-6.8380000000000001</v>
      </c>
      <c r="F164" s="4">
        <v>5.77</v>
      </c>
      <c r="G164" s="4">
        <v>445943.39</v>
      </c>
      <c r="H164" s="4">
        <v>-82515.88</v>
      </c>
      <c r="I164" s="6">
        <v>0.25</v>
      </c>
      <c r="J164" s="4">
        <v>20628.97</v>
      </c>
      <c r="K164" s="4"/>
    </row>
    <row r="165" spans="1:11" x14ac:dyDescent="0.35">
      <c r="A165" s="2">
        <v>44562</v>
      </c>
      <c r="B165" t="s">
        <v>11</v>
      </c>
      <c r="C165" s="4">
        <v>-14076.58</v>
      </c>
      <c r="D165" s="4">
        <v>79654.8</v>
      </c>
      <c r="E165" s="5">
        <v>-5.6589999999999998</v>
      </c>
      <c r="F165" s="4">
        <v>4.62</v>
      </c>
      <c r="G165" s="4">
        <v>65033.8</v>
      </c>
      <c r="H165" s="4">
        <v>-14621</v>
      </c>
      <c r="I165" s="6">
        <v>0.12</v>
      </c>
      <c r="J165" s="4">
        <v>1754.52</v>
      </c>
      <c r="K165" s="4"/>
    </row>
    <row r="166" spans="1:11" x14ac:dyDescent="0.35">
      <c r="A166" s="2">
        <v>44562</v>
      </c>
      <c r="B166" t="s">
        <v>18</v>
      </c>
      <c r="C166" s="4">
        <v>-2949.92</v>
      </c>
      <c r="D166" s="4">
        <v>16291.42</v>
      </c>
      <c r="E166" s="5">
        <v>-5.5229999999999997</v>
      </c>
      <c r="F166" s="4">
        <v>4.55</v>
      </c>
      <c r="G166" s="4">
        <v>13422.14</v>
      </c>
      <c r="H166" s="4">
        <v>-2869.28</v>
      </c>
      <c r="I166" s="6">
        <v>0.12</v>
      </c>
      <c r="J166" s="4">
        <v>344.31</v>
      </c>
      <c r="K166" s="4"/>
    </row>
    <row r="167" spans="1:11" x14ac:dyDescent="0.35">
      <c r="A167" s="2">
        <v>44593</v>
      </c>
      <c r="B167" t="s">
        <v>13</v>
      </c>
      <c r="C167" s="4">
        <v>-64913.2</v>
      </c>
      <c r="D167" s="4">
        <v>430897.23</v>
      </c>
      <c r="E167" s="5">
        <v>-6.6379999999999999</v>
      </c>
      <c r="F167" s="4">
        <v>5.77</v>
      </c>
      <c r="G167" s="4">
        <v>374549.16</v>
      </c>
      <c r="H167" s="4">
        <v>-56348.07</v>
      </c>
      <c r="I167" s="6">
        <v>0.25</v>
      </c>
      <c r="J167" s="4">
        <v>14087.02</v>
      </c>
      <c r="K167" s="4"/>
    </row>
    <row r="168" spans="1:11" x14ac:dyDescent="0.35">
      <c r="A168" s="2">
        <v>44593</v>
      </c>
      <c r="B168" t="s">
        <v>12</v>
      </c>
      <c r="C168" s="4">
        <v>-87632.52</v>
      </c>
      <c r="D168" s="4">
        <v>600220.28</v>
      </c>
      <c r="E168" s="5">
        <v>-6.8490000000000002</v>
      </c>
      <c r="F168" s="4">
        <v>5.77</v>
      </c>
      <c r="G168" s="4">
        <v>505639.64</v>
      </c>
      <c r="H168" s="4">
        <v>-94580.64</v>
      </c>
      <c r="I168" s="6">
        <v>0.25</v>
      </c>
      <c r="J168" s="4">
        <v>23645.16</v>
      </c>
      <c r="K168" s="4"/>
    </row>
    <row r="169" spans="1:11" x14ac:dyDescent="0.35">
      <c r="A169" s="2">
        <v>44593</v>
      </c>
      <c r="B169" t="s">
        <v>11</v>
      </c>
      <c r="C169" s="4">
        <v>-11840.58</v>
      </c>
      <c r="D169" s="4">
        <v>68433.59</v>
      </c>
      <c r="E169" s="5">
        <v>-5.78</v>
      </c>
      <c r="F169" s="4">
        <v>4.62</v>
      </c>
      <c r="G169" s="4">
        <v>54703.48</v>
      </c>
      <c r="H169" s="4">
        <v>-13730.11</v>
      </c>
      <c r="I169" s="6">
        <v>0.12</v>
      </c>
      <c r="J169" s="4">
        <v>1647.61</v>
      </c>
      <c r="K169" s="4"/>
    </row>
    <row r="170" spans="1:11" x14ac:dyDescent="0.35">
      <c r="A170" s="2">
        <v>44593</v>
      </c>
      <c r="B170" t="s">
        <v>18</v>
      </c>
      <c r="C170" s="4">
        <v>-3234.1</v>
      </c>
      <c r="D170" s="4">
        <v>18341.14</v>
      </c>
      <c r="E170" s="5">
        <v>-5.6710000000000003</v>
      </c>
      <c r="F170" s="4">
        <v>4.55</v>
      </c>
      <c r="G170" s="4">
        <v>14715.16</v>
      </c>
      <c r="H170" s="4">
        <v>-3625.98</v>
      </c>
      <c r="I170" s="6">
        <v>0.12</v>
      </c>
      <c r="J170" s="4">
        <v>435.12</v>
      </c>
      <c r="K170" s="4"/>
    </row>
    <row r="171" spans="1:11" x14ac:dyDescent="0.35">
      <c r="A171" s="2">
        <v>44621</v>
      </c>
      <c r="B171" t="s">
        <v>13</v>
      </c>
      <c r="C171" s="4">
        <v>-65980.25</v>
      </c>
      <c r="D171" s="4">
        <v>458434.27</v>
      </c>
      <c r="E171" s="5">
        <v>-6.9480000000000004</v>
      </c>
      <c r="F171" s="4">
        <v>5.77</v>
      </c>
      <c r="G171" s="4">
        <v>380706.04</v>
      </c>
      <c r="H171" s="4">
        <v>-77728.23</v>
      </c>
      <c r="I171" s="6">
        <v>0.25</v>
      </c>
      <c r="J171" s="4">
        <v>19432.060000000001</v>
      </c>
      <c r="K171" s="4"/>
    </row>
    <row r="172" spans="1:11" x14ac:dyDescent="0.35">
      <c r="A172" s="2">
        <v>44621</v>
      </c>
      <c r="B172" t="s">
        <v>12</v>
      </c>
      <c r="C172" s="4">
        <v>-90575.31</v>
      </c>
      <c r="D172" s="4">
        <v>646813.06999999995</v>
      </c>
      <c r="E172" s="5">
        <v>-7.141</v>
      </c>
      <c r="F172" s="4">
        <v>5.77</v>
      </c>
      <c r="G172" s="4">
        <v>522619.54</v>
      </c>
      <c r="H172" s="4">
        <v>-124193.53</v>
      </c>
      <c r="I172" s="6">
        <v>0.25</v>
      </c>
      <c r="J172" s="4">
        <v>31048.38</v>
      </c>
      <c r="K172" s="4"/>
    </row>
    <row r="173" spans="1:11" x14ac:dyDescent="0.35">
      <c r="A173" s="2">
        <v>44621</v>
      </c>
      <c r="B173" t="s">
        <v>11</v>
      </c>
      <c r="C173" s="4">
        <v>-6559.28</v>
      </c>
      <c r="D173" s="4">
        <v>41161.82</v>
      </c>
      <c r="E173" s="5">
        <v>-6.2750000000000004</v>
      </c>
      <c r="F173" s="4">
        <v>4.62</v>
      </c>
      <c r="G173" s="4">
        <v>30303.87</v>
      </c>
      <c r="H173" s="4">
        <v>-10857.95</v>
      </c>
      <c r="I173" s="6">
        <v>0.12</v>
      </c>
      <c r="J173" s="4">
        <v>1302.95</v>
      </c>
      <c r="K173" s="4"/>
    </row>
    <row r="174" spans="1:11" x14ac:dyDescent="0.35">
      <c r="A174" s="2">
        <v>44621</v>
      </c>
      <c r="B174" t="s">
        <v>18</v>
      </c>
      <c r="C174" s="4">
        <v>-4261.8100000000004</v>
      </c>
      <c r="D174" s="4">
        <v>26134.59</v>
      </c>
      <c r="E174" s="5">
        <v>-6.1319999999999997</v>
      </c>
      <c r="F174" s="4">
        <v>4.55</v>
      </c>
      <c r="G174" s="4">
        <v>19391.240000000002</v>
      </c>
      <c r="H174" s="4">
        <v>-6743.35</v>
      </c>
      <c r="I174" s="6">
        <v>0.12</v>
      </c>
      <c r="J174" s="4">
        <v>809.2</v>
      </c>
      <c r="K174" s="4"/>
    </row>
    <row r="175" spans="1:11" x14ac:dyDescent="0.35">
      <c r="A175" s="2">
        <v>44652</v>
      </c>
      <c r="B175" t="s">
        <v>13</v>
      </c>
      <c r="C175" s="4">
        <v>-60567.73</v>
      </c>
      <c r="D175" s="4">
        <v>438462.24</v>
      </c>
      <c r="E175" s="5">
        <v>-7.2389999999999999</v>
      </c>
      <c r="F175" s="4">
        <v>5.77</v>
      </c>
      <c r="G175" s="4">
        <v>349475.8</v>
      </c>
      <c r="H175" s="4">
        <v>-88986.44</v>
      </c>
      <c r="I175" s="6">
        <v>0.25</v>
      </c>
      <c r="J175" s="4">
        <v>22246.61</v>
      </c>
      <c r="K175" s="4"/>
    </row>
    <row r="176" spans="1:11" x14ac:dyDescent="0.35">
      <c r="A176" s="2">
        <v>44652</v>
      </c>
      <c r="B176" t="s">
        <v>12</v>
      </c>
      <c r="C176" s="4">
        <v>-77136</v>
      </c>
      <c r="D176" s="4">
        <v>571429.13</v>
      </c>
      <c r="E176" s="5">
        <v>-7.4080000000000004</v>
      </c>
      <c r="F176" s="4">
        <v>5.77</v>
      </c>
      <c r="G176" s="4">
        <v>445074.72</v>
      </c>
      <c r="H176" s="4">
        <v>-126354.41</v>
      </c>
      <c r="I176" s="6">
        <v>0.25</v>
      </c>
      <c r="J176" s="4">
        <v>31588.6</v>
      </c>
      <c r="K176" s="4"/>
    </row>
    <row r="177" spans="1:11" x14ac:dyDescent="0.35">
      <c r="A177" s="2">
        <v>44652</v>
      </c>
      <c r="B177" t="s">
        <v>11</v>
      </c>
      <c r="C177" s="4">
        <v>-6240.65</v>
      </c>
      <c r="D177" s="4">
        <v>40837.07</v>
      </c>
      <c r="E177" s="5">
        <v>-6.5439999999999996</v>
      </c>
      <c r="F177" s="4">
        <v>4.62</v>
      </c>
      <c r="G177" s="4">
        <v>28831.8</v>
      </c>
      <c r="H177" s="4">
        <v>-12005.27</v>
      </c>
      <c r="I177" s="6">
        <v>0.12</v>
      </c>
      <c r="J177" s="4">
        <v>1440.63</v>
      </c>
      <c r="K177" s="4"/>
    </row>
    <row r="178" spans="1:11" x14ac:dyDescent="0.35">
      <c r="A178" s="2">
        <v>44652</v>
      </c>
      <c r="B178" t="s">
        <v>18</v>
      </c>
      <c r="C178" s="4">
        <v>-3482.11</v>
      </c>
      <c r="D178" s="4">
        <v>22339.22</v>
      </c>
      <c r="E178" s="5">
        <v>-6.415</v>
      </c>
      <c r="F178" s="4">
        <v>4.55</v>
      </c>
      <c r="G178" s="4">
        <v>15843.6</v>
      </c>
      <c r="H178" s="4">
        <v>-6495.62</v>
      </c>
      <c r="I178" s="6">
        <v>0.12</v>
      </c>
      <c r="J178" s="4">
        <v>779.47</v>
      </c>
      <c r="K178" s="4"/>
    </row>
    <row r="179" spans="1:11" x14ac:dyDescent="0.35">
      <c r="A179" s="2">
        <v>44682</v>
      </c>
      <c r="B179" t="s">
        <v>13</v>
      </c>
      <c r="C179" s="4">
        <v>-61539.35</v>
      </c>
      <c r="D179" s="4">
        <v>449657.79</v>
      </c>
      <c r="E179" s="5">
        <v>-7.3070000000000004</v>
      </c>
      <c r="F179" s="4">
        <v>5.77</v>
      </c>
      <c r="G179" s="4">
        <v>355082.05</v>
      </c>
      <c r="H179" s="4">
        <v>-94575.74</v>
      </c>
      <c r="I179" s="6">
        <v>0.25</v>
      </c>
      <c r="J179" s="4">
        <v>23643.94</v>
      </c>
      <c r="K179" s="4"/>
    </row>
    <row r="180" spans="1:11" x14ac:dyDescent="0.35">
      <c r="A180" s="2">
        <v>44682</v>
      </c>
      <c r="B180" t="s">
        <v>12</v>
      </c>
      <c r="C180" s="4">
        <v>-74695.16</v>
      </c>
      <c r="D180" s="4">
        <v>560183.11</v>
      </c>
      <c r="E180" s="5">
        <v>-7.5</v>
      </c>
      <c r="F180" s="4">
        <v>5.77</v>
      </c>
      <c r="G180" s="4">
        <v>430991.07</v>
      </c>
      <c r="H180" s="4">
        <v>-129192.04</v>
      </c>
      <c r="I180" s="6">
        <v>0.25</v>
      </c>
      <c r="J180" s="4">
        <v>32298.01</v>
      </c>
      <c r="K180" s="4"/>
    </row>
    <row r="181" spans="1:11" x14ac:dyDescent="0.35">
      <c r="A181" s="2">
        <v>44682</v>
      </c>
      <c r="B181" t="s">
        <v>11</v>
      </c>
      <c r="C181" s="4">
        <v>-6494.91</v>
      </c>
      <c r="D181" s="4">
        <v>43558.64</v>
      </c>
      <c r="E181" s="5">
        <v>-6.7069999999999999</v>
      </c>
      <c r="F181" s="4">
        <v>4.62</v>
      </c>
      <c r="G181" s="4">
        <v>30006.48</v>
      </c>
      <c r="H181" s="4">
        <v>-13552.16</v>
      </c>
      <c r="I181" s="6">
        <v>0.12</v>
      </c>
      <c r="J181" s="4">
        <v>1626.26</v>
      </c>
      <c r="K181" s="4"/>
    </row>
    <row r="182" spans="1:11" x14ac:dyDescent="0.35">
      <c r="A182" s="2">
        <v>44682</v>
      </c>
      <c r="B182" t="s">
        <v>18</v>
      </c>
      <c r="C182" s="4">
        <v>-4659.24</v>
      </c>
      <c r="D182" s="4">
        <v>31106.62</v>
      </c>
      <c r="E182" s="5">
        <v>-6.6760000000000002</v>
      </c>
      <c r="F182" s="4">
        <v>4.55</v>
      </c>
      <c r="G182" s="4">
        <v>21199.54</v>
      </c>
      <c r="H182" s="4">
        <v>-9907.08</v>
      </c>
      <c r="I182" s="6">
        <v>0.12</v>
      </c>
      <c r="J182" s="4">
        <v>1188.8499999999999</v>
      </c>
      <c r="K182" s="4"/>
    </row>
    <row r="183" spans="1:11" x14ac:dyDescent="0.35">
      <c r="A183" s="2">
        <v>44713</v>
      </c>
      <c r="B183" t="s">
        <v>13</v>
      </c>
      <c r="C183" s="4">
        <v>-56667.41</v>
      </c>
      <c r="D183" s="4">
        <v>413759.5</v>
      </c>
      <c r="E183" s="5">
        <v>-7.3019999999999996</v>
      </c>
      <c r="F183" s="4">
        <v>5.77</v>
      </c>
      <c r="G183" s="4">
        <v>326970.96000000002</v>
      </c>
      <c r="H183" s="4">
        <v>-86788.54</v>
      </c>
      <c r="I183" s="6">
        <v>0.25</v>
      </c>
      <c r="J183" s="4">
        <v>21697.14</v>
      </c>
      <c r="K183" s="4"/>
    </row>
    <row r="184" spans="1:11" x14ac:dyDescent="0.35">
      <c r="A184" s="2">
        <v>44713</v>
      </c>
      <c r="B184" t="s">
        <v>12</v>
      </c>
      <c r="C184" s="4">
        <v>-71365.81</v>
      </c>
      <c r="D184" s="4">
        <v>536716.9</v>
      </c>
      <c r="E184" s="5">
        <v>-7.5209999999999999</v>
      </c>
      <c r="F184" s="4">
        <v>5.77</v>
      </c>
      <c r="G184" s="4">
        <v>411780.72</v>
      </c>
      <c r="H184" s="4">
        <v>-124936.18</v>
      </c>
      <c r="I184" s="6">
        <v>0.25</v>
      </c>
      <c r="J184" s="4">
        <v>31234.05</v>
      </c>
      <c r="K184" s="4"/>
    </row>
    <row r="185" spans="1:11" x14ac:dyDescent="0.35">
      <c r="A185" s="2">
        <v>44713</v>
      </c>
      <c r="B185" t="s">
        <v>11</v>
      </c>
      <c r="C185" s="4">
        <v>-21107.22</v>
      </c>
      <c r="D185" s="4">
        <v>144923.04999999999</v>
      </c>
      <c r="E185" s="5">
        <v>-6.8659999999999997</v>
      </c>
      <c r="F185" s="4">
        <v>4.62</v>
      </c>
      <c r="G185" s="4">
        <v>97515.36</v>
      </c>
      <c r="H185" s="4">
        <v>-47407.69</v>
      </c>
      <c r="I185" s="6">
        <v>0.12</v>
      </c>
      <c r="J185" s="4">
        <v>5688.92</v>
      </c>
      <c r="K185" s="4"/>
    </row>
    <row r="186" spans="1:11" x14ac:dyDescent="0.35">
      <c r="A186" s="2">
        <v>44713</v>
      </c>
      <c r="B186" t="s">
        <v>18</v>
      </c>
      <c r="C186" s="4">
        <v>-3704.32</v>
      </c>
      <c r="D186" s="4">
        <v>25683.37</v>
      </c>
      <c r="E186" s="5">
        <v>-6.9329999999999998</v>
      </c>
      <c r="F186" s="4">
        <v>4.55</v>
      </c>
      <c r="G186" s="4">
        <v>16854.66</v>
      </c>
      <c r="H186" s="4">
        <v>-8828.7099999999991</v>
      </c>
      <c r="I186" s="6">
        <v>0.12</v>
      </c>
      <c r="J186" s="4">
        <v>1059.45</v>
      </c>
      <c r="K186" s="4"/>
    </row>
    <row r="187" spans="1:11" x14ac:dyDescent="0.35">
      <c r="A187" s="2">
        <v>44743</v>
      </c>
      <c r="B187" t="s">
        <v>13</v>
      </c>
      <c r="C187" s="4">
        <v>-60121.83</v>
      </c>
      <c r="D187" s="4">
        <v>362643.44</v>
      </c>
      <c r="E187" s="5">
        <v>-6.032</v>
      </c>
      <c r="F187" s="4">
        <v>4.5759999999999996</v>
      </c>
      <c r="G187" s="4">
        <v>275117.49</v>
      </c>
      <c r="H187" s="4">
        <v>-87525.95</v>
      </c>
      <c r="I187" s="6">
        <v>0.42000000000000004</v>
      </c>
      <c r="J187" s="4">
        <v>36760.9</v>
      </c>
      <c r="K187" s="4"/>
    </row>
    <row r="188" spans="1:11" x14ac:dyDescent="0.35">
      <c r="A188" s="2">
        <v>44743</v>
      </c>
      <c r="B188" t="s">
        <v>12</v>
      </c>
      <c r="C188" s="4">
        <v>-75480.350000000006</v>
      </c>
      <c r="D188" s="4">
        <v>470380.24</v>
      </c>
      <c r="E188" s="5">
        <v>-6.2320000000000002</v>
      </c>
      <c r="F188" s="4">
        <v>4.5759999999999996</v>
      </c>
      <c r="G188" s="4">
        <v>345398.08</v>
      </c>
      <c r="H188" s="4">
        <v>-124982.16</v>
      </c>
      <c r="I188" s="6">
        <v>0.42000000000000004</v>
      </c>
      <c r="J188" s="4">
        <v>52492.51</v>
      </c>
      <c r="K188" s="4"/>
    </row>
    <row r="189" spans="1:11" x14ac:dyDescent="0.35">
      <c r="A189" s="2">
        <v>44743</v>
      </c>
      <c r="B189" t="s">
        <v>11</v>
      </c>
      <c r="C189" s="4">
        <v>-22300.69</v>
      </c>
      <c r="D189" s="4">
        <v>158795.68</v>
      </c>
      <c r="E189" s="5">
        <v>-7.1210000000000004</v>
      </c>
      <c r="F189" s="4">
        <v>3.8679999999999999</v>
      </c>
      <c r="G189" s="4">
        <v>86259.07</v>
      </c>
      <c r="H189" s="4">
        <v>-72536.61</v>
      </c>
      <c r="I189" s="6">
        <v>0.12</v>
      </c>
      <c r="J189" s="4">
        <v>8704.39</v>
      </c>
      <c r="K189" s="4"/>
    </row>
    <row r="190" spans="1:11" x14ac:dyDescent="0.35">
      <c r="A190" s="2">
        <v>44743</v>
      </c>
      <c r="B190" t="s">
        <v>18</v>
      </c>
      <c r="C190" s="4">
        <v>-10390.1</v>
      </c>
      <c r="D190" s="4">
        <v>72884.94</v>
      </c>
      <c r="E190" s="5">
        <v>-7.0149999999999997</v>
      </c>
      <c r="F190" s="4">
        <v>3.7869999999999999</v>
      </c>
      <c r="G190" s="4">
        <v>39347.31</v>
      </c>
      <c r="H190" s="4">
        <v>-33537.629999999997</v>
      </c>
      <c r="I190" s="6">
        <v>0.12</v>
      </c>
      <c r="J190" s="4">
        <v>4024.52</v>
      </c>
      <c r="K190" s="4"/>
    </row>
    <row r="191" spans="1:11" x14ac:dyDescent="0.35">
      <c r="A191" t="s">
        <v>30</v>
      </c>
      <c r="C191" s="4">
        <v>-7187130.21</v>
      </c>
      <c r="D191" s="4">
        <v>35563740.310000002</v>
      </c>
      <c r="E191" s="5">
        <v>-885.05600000000004</v>
      </c>
      <c r="F191" s="4">
        <v>796.43600000000004</v>
      </c>
      <c r="G191" s="4">
        <v>32417184.41</v>
      </c>
      <c r="H191" s="4">
        <v>-3146555.9</v>
      </c>
      <c r="I191" s="6">
        <v>0.20245989304812825</v>
      </c>
      <c r="J191" s="4">
        <v>812583.32</v>
      </c>
      <c r="K191" s="4">
        <v>41743.080000000009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D6A72-CF35-4089-B505-26AA5F88055A}">
  <dimension ref="A1:M4"/>
  <sheetViews>
    <sheetView workbookViewId="0">
      <selection activeCell="I14" sqref="I14"/>
    </sheetView>
  </sheetViews>
  <sheetFormatPr defaultRowHeight="14.5" x14ac:dyDescent="0.35"/>
  <cols>
    <col min="1" max="1" width="10.453125" customWidth="1"/>
    <col min="2" max="2" width="8.81640625" customWidth="1"/>
    <col min="3" max="3" width="9.81640625" bestFit="1" customWidth="1"/>
    <col min="4" max="4" width="11.1796875" bestFit="1" customWidth="1"/>
    <col min="5" max="5" width="18.36328125" bestFit="1" customWidth="1"/>
    <col min="6" max="6" width="11.26953125" bestFit="1" customWidth="1"/>
    <col min="7" max="7" width="12.81640625" bestFit="1" customWidth="1"/>
    <col min="8" max="8" width="19.90625" bestFit="1" customWidth="1"/>
    <col min="9" max="9" width="9.08984375" bestFit="1" customWidth="1"/>
    <col min="10" max="10" width="10.453125" bestFit="1" customWidth="1"/>
    <col min="11" max="11" width="14.1796875" bestFit="1" customWidth="1"/>
    <col min="12" max="12" width="15.54296875" bestFit="1" customWidth="1"/>
    <col min="13" max="13" width="17.1796875" bestFit="1" customWidth="1"/>
    <col min="14" max="14" width="0" hidden="1" customWidth="1"/>
  </cols>
  <sheetData>
    <row r="1" spans="1:13" x14ac:dyDescent="0.35">
      <c r="A1" t="s">
        <v>52</v>
      </c>
      <c r="B1" t="s">
        <v>15</v>
      </c>
      <c r="C1" t="s">
        <v>61</v>
      </c>
      <c r="D1" t="s">
        <v>62</v>
      </c>
      <c r="E1" t="s">
        <v>63</v>
      </c>
      <c r="F1" t="s">
        <v>53</v>
      </c>
      <c r="G1" t="s">
        <v>54</v>
      </c>
      <c r="H1" t="s">
        <v>55</v>
      </c>
      <c r="I1" t="s">
        <v>56</v>
      </c>
      <c r="J1" t="s">
        <v>57</v>
      </c>
      <c r="K1" t="s">
        <v>59</v>
      </c>
      <c r="L1" t="s">
        <v>60</v>
      </c>
      <c r="M1" t="s">
        <v>64</v>
      </c>
    </row>
    <row r="2" spans="1:13" x14ac:dyDescent="0.35">
      <c r="A2" s="2">
        <v>43831</v>
      </c>
      <c r="B2" t="s">
        <v>58</v>
      </c>
      <c r="F2">
        <v>100</v>
      </c>
      <c r="G2" s="7">
        <v>1200</v>
      </c>
      <c r="H2">
        <f>+G2/F2</f>
        <v>12</v>
      </c>
      <c r="I2">
        <v>80</v>
      </c>
      <c r="J2" s="7">
        <f>+I2*H2</f>
        <v>960</v>
      </c>
      <c r="K2">
        <f>+F2-I2+C2</f>
        <v>20</v>
      </c>
      <c r="L2">
        <f>+K2*H2</f>
        <v>240</v>
      </c>
      <c r="M2">
        <f>+L2/K2</f>
        <v>12</v>
      </c>
    </row>
    <row r="3" spans="1:13" x14ac:dyDescent="0.35">
      <c r="A3" s="2">
        <v>43862</v>
      </c>
      <c r="B3" t="s">
        <v>58</v>
      </c>
      <c r="C3">
        <f t="shared" ref="C3:E4" si="0">+K2</f>
        <v>20</v>
      </c>
      <c r="D3">
        <f t="shared" si="0"/>
        <v>240</v>
      </c>
      <c r="E3">
        <f t="shared" si="0"/>
        <v>12</v>
      </c>
      <c r="F3">
        <v>120</v>
      </c>
      <c r="G3" s="7">
        <v>1500</v>
      </c>
      <c r="H3">
        <f>+G3/F3</f>
        <v>12.5</v>
      </c>
      <c r="I3">
        <v>130</v>
      </c>
      <c r="J3" s="7">
        <f>+(I3-F3)*E3+(H3*F3)</f>
        <v>1620</v>
      </c>
      <c r="K3">
        <f>+F3+C3-I3</f>
        <v>10</v>
      </c>
      <c r="L3">
        <f>+K3*E3</f>
        <v>120</v>
      </c>
      <c r="M3">
        <f>+L3/K3</f>
        <v>12</v>
      </c>
    </row>
    <row r="4" spans="1:13" x14ac:dyDescent="0.35">
      <c r="A4" s="2">
        <v>43891</v>
      </c>
      <c r="B4" t="s">
        <v>58</v>
      </c>
      <c r="C4">
        <f t="shared" si="0"/>
        <v>10</v>
      </c>
      <c r="D4">
        <f t="shared" si="0"/>
        <v>120</v>
      </c>
      <c r="E4">
        <f t="shared" si="0"/>
        <v>12</v>
      </c>
      <c r="F4">
        <v>100</v>
      </c>
      <c r="G4" s="7">
        <v>1500</v>
      </c>
      <c r="H4">
        <f>+G4/F4</f>
        <v>15</v>
      </c>
      <c r="I4">
        <v>80</v>
      </c>
      <c r="J4" s="7">
        <f>+I4*H4</f>
        <v>1200</v>
      </c>
      <c r="K4">
        <f>(F4-I4)+C4</f>
        <v>30</v>
      </c>
      <c r="L4">
        <f>((F4-I4)*H4+(E4*C4))</f>
        <v>420</v>
      </c>
      <c r="M4">
        <f>+L4/K4</f>
        <v>14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3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1.xml"/></Relationships>
</file>

<file path=customXml/_rels/item3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2.xml"/></Relationships>
</file>

<file path=customXml/_rels/item3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3.xml"/></Relationships>
</file>

<file path=customXml/_rels/item3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4.xml"/></Relationships>
</file>

<file path=customXml/_rels/item3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5.xml"/></Relationships>
</file>

<file path=customXml/_rels/item3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6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r e q u i s i t o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 C N P J   m a t r i z < / s t r i n g > < / k e y > < v a l u e > < i n t > 1 3 3 < / i n t > < / v a l u e > < / i t e m > < i t e m > < k e y > < s t r i n g > A n o   i n i c i a l < / s t r i n g > < / k e y > < v a l u e > < i n t > 1 2 1 < / i n t > < / v a l u e > < / i t e m > < i t e m > < k e y > < s t r i n g > M � s   i n i c i a l < / s t r i n g > < / k e y > < v a l u e > < i n t > 1 2 3 < / i n t > < / v a l u e > < / i t e m > < i t e m > < k e y > < s t r i n g > A n o   f i n a l < / s t r i n g > < / k e y > < v a l u e > < i n t > 1 1 1 < / i n t > < / v a l u e > < / i t e m > < i t e m > < k e y > < s t r i n g > M � s   f i n a l < / s t r i n g > < / k e y > < v a l u e > < i n t > 1 1 3 < / i n t > < / v a l u e > < / i t e m > < i t e m > < k e y > < s t r i n g > T r a n s m i s s � o < / s t r i n g > < / k e y > < v a l u e > < i n t > 1 3 9 < / i n t > < / v a l u e > < / i t e m > < / C o l u m n W i d t h s > < C o l u m n D i s p l a y I n d e x > < i t e m > < k e y > < s t r i n g > C N P J   m a t r i z < / s t r i n g > < / k e y > < v a l u e > < i n t > 0 < / i n t > < / v a l u e > < / i t e m > < i t e m > < k e y > < s t r i n g > A n o   i n i c i a l < / s t r i n g > < / k e y > < v a l u e > < i n t > 1 < / i n t > < / v a l u e > < / i t e m > < i t e m > < k e y > < s t r i n g > M � s   i n i c i a l < / s t r i n g > < / k e y > < v a l u e > < i n t > 2 < / i n t > < / v a l u e > < / i t e m > < i t e m > < k e y > < s t r i n g > A n o   f i n a l < / s t r i n g > < / k e y > < v a l u e > < i n t > 3 < / i n t > < / v a l u e > < / i t e m > < i t e m > < k e y > < s t r i n g > M � s   f i n a l < / s t r i n g > < / k e y > < v a l u e > < i n t > 4 < / i n t > < / v a l u e > < / i t e m > < i t e m > < k e y > < s t r i n g > T r a n s m i s s � o 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 T a g s \ T a b l e s \ & l t ; T a b l e s \ P I S C O F I N S   C 1 7 0 & g t ; < / K e y > < / D i a g r a m O b j e c t K e y > < D i a g r a m O b j e c t K e y > < K e y > D y n a m i c   T a g s \ T a b l e s \ & l t ; T a b l e s \ r e q u i s i t o s & g t ; < / K e y > < / D i a g r a m O b j e c t K e y > < D i a g r a m O b j e c t K e y > < K e y > D y n a m i c   T a g s \ T a b l e s \ & l t ; T a b l e s \ m v a _ i c m s _ s t & g t ; < / K e y > < / D i a g r a m O b j e c t K e y > < D i a g r a m O b j e c t K e y > < K e y > T a b l e s \ P I S C O F I N S   C 1 7 0 < / K e y > < / D i a g r a m O b j e c t K e y > < D i a g r a m O b j e c t K e y > < K e y > T a b l e s \ P I S C O F I N S   C 1 7 0 \ C o l u m n s \ c o m p e t e n c i a < / K e y > < / D i a g r a m O b j e c t K e y > < D i a g r a m O b j e c t K e y > < K e y > T a b l e s \ P I S C O F I N S   C 1 7 0 \ C o l u m n s \ c n p j _ m a t r i z < / K e y > < / D i a g r a m O b j e c t K e y > < D i a g r a m O b j e c t K e y > < K e y > T a b l e s \ P I S C O F I N S   C 1 7 0 \ C o l u m n s \ c n p j _ m _ f < / K e y > < / D i a g r a m O b j e c t K e y > < D i a g r a m O b j e c t K e y > < K e y > T a b l e s \ P I S C O F I N S   C 1 7 0 \ C o l u m n s \ c o d _ i n c _ t r i b < / K e y > < / D i a g r a m O b j e c t K e y > < D i a g r a m O b j e c t K e y > < K e y > T a b l e s \ P I S C O F I N S   C 1 7 0 \ C o l u m n s \ u f _ d e s t i n o < / K e y > < / D i a g r a m O b j e c t K e y > < D i a g r a m O b j e c t K e y > < K e y > T a b l e s \ P I S C O F I N S   C 1 7 0 \ C o l u m n s \ u f _ r e m e t e n t e < / K e y > < / D i a g r a m O b j e c t K e y > < D i a g r a m O b j e c t K e y > < K e y > T a b l e s \ P I S C O F I N S   C 1 7 0 \ C o l u m n s \ r e g i s t r o < / K e y > < / D i a g r a m O b j e c t K e y > < D i a g r a m O b j e c t K e y > < K e y > T a b l e s \ P I S C O F I N S   C 1 7 0 \ C o l u m n s \ c o d _ i t e m < / K e y > < / D i a g r a m O b j e c t K e y > < D i a g r a m O b j e c t K e y > < K e y > T a b l e s \ P I S C O F I N S   C 1 7 0 \ C o l u m n s \ i t e m < / K e y > < / D i a g r a m O b j e c t K e y > < D i a g r a m O b j e c t K e y > < K e y > T a b l e s \ P I S C O F I N S   C 1 7 0 \ C o l u m n s \ c o d _ b a r r a < / K e y > < / D i a g r a m O b j e c t K e y > < D i a g r a m O b j e c t K e y > < K e y > T a b l e s \ P I S C O F I N S   C 1 7 0 \ C o l u m n s \ t i p o _ i t e m < / K e y > < / D i a g r a m O b j e c t K e y > < D i a g r a m O b j e c t K e y > < K e y > T a b l e s \ P I S C O F I N S   C 1 7 0 \ C o l u m n s \ n c m < / K e y > < / D i a g r a m O b j e c t K e y > < D i a g r a m O b j e c t K e y > < K e y > T a b l e s \ P I S C O F I N S   C 1 7 0 \ C o l u m n s \ e x _ i p i < / K e y > < / D i a g r a m O b j e c t K e y > < D i a g r a m O b j e c t K e y > < K e y > T a b l e s \ P I S C O F I N S   C 1 7 0 \ C o l u m n s \ c f o p < / K e y > < / D i a g r a m O b j e c t K e y > < D i a g r a m O b j e c t K e y > < K e y > T a b l e s \ P I S C O F I N S   C 1 7 0 \ C o l u m n s \ v l _ i t e m < / K e y > < / D i a g r a m O b j e c t K e y > < D i a g r a m O b j e c t K e y > < K e y > T a b l e s \ P I S C O F I N S   C 1 7 0 \ C o l u m n s \ v l _ d e s c < / K e y > < / D i a g r a m O b j e c t K e y > < D i a g r a m O b j e c t K e y > < K e y > T a b l e s \ P I S C O F I N S   C 1 7 0 \ C o l u m n s \ c s t _ i c m s < / K e y > < / D i a g r a m O b j e c t K e y > < D i a g r a m O b j e c t K e y > < K e y > T a b l e s \ P I S C O F I N S   C 1 7 0 \ C o l u m n s \ v l _ b c _ i c m s < / K e y > < / D i a g r a m O b j e c t K e y > < D i a g r a m O b j e c t K e y > < K e y > T a b l e s \ P I S C O F I N S   C 1 7 0 \ C o l u m n s \ a l i q _ i c m s < / K e y > < / D i a g r a m O b j e c t K e y > < D i a g r a m O b j e c t K e y > < K e y > T a b l e s \ P I S C O F I N S   C 1 7 0 \ C o l u m n s \ v l _ i c m s < / K e y > < / D i a g r a m O b j e c t K e y > < D i a g r a m O b j e c t K e y > < K e y > T a b l e s \ P I S C O F I N S   C 1 7 0 \ C o l u m n s \ v l _ b c _ i c m s _ s t < / K e y > < / D i a g r a m O b j e c t K e y > < D i a g r a m O b j e c t K e y > < K e y > T a b l e s \ P I S C O F I N S   C 1 7 0 \ C o l u m n s \ a l i q _ s t < / K e y > < / D i a g r a m O b j e c t K e y > < D i a g r a m O b j e c t K e y > < K e y > T a b l e s \ P I S C O F I N S   C 1 7 0 \ C o l u m n s \ v l _ i c m s _ s t < / K e y > < / D i a g r a m O b j e c t K e y > < D i a g r a m O b j e c t K e y > < K e y > T a b l e s \ P I S C O F I N S   C 1 7 0 \ C o l u m n s \ c s t < / K e y > < / D i a g r a m O b j e c t K e y > < D i a g r a m O b j e c t K e y > < K e y > T a b l e s \ P I S C O F I N S   C 1 7 0 \ C o l u m n s \ A l � q u o t a   P I S < / K e y > < / D i a g r a m O b j e c t K e y > < D i a g r a m O b j e c t K e y > < K e y > T a b l e s \ P I S C O F I N S   C 1 7 0 \ C o l u m n s \ C r � d i t o   P I S < / K e y > < / D i a g r a m O b j e c t K e y > < D i a g r a m O b j e c t K e y > < K e y > T a b l e s \ P I S C O F I N S   C 1 7 0 \ C o l u m n s \ A l � q u o t a   C O F I N S < / K e y > < / D i a g r a m O b j e c t K e y > < D i a g r a m O b j e c t K e y > < K e y > T a b l e s \ P I S C O F I N S   C 1 7 0 \ C o l u m n s \ C r � d i t o   C O F I N S < / K e y > < / D i a g r a m O b j e c t K e y > < D i a g r a m O b j e c t K e y > < K e y > T a b l e s \ P I S C O F I N S   C 1 7 0 \ C o l u m n s \ c o m p e t e n c i a   ( A n o ) < / K e y > < / D i a g r a m O b j e c t K e y > < D i a g r a m O b j e c t K e y > < K e y > T a b l e s \ P I S C O F I N S   C 1 7 0 \ C o l u m n s \ c o m p e t e n c i a   ( T r i m e s t r e ) < / K e y > < / D i a g r a m O b j e c t K e y > < D i a g r a m O b j e c t K e y > < K e y > T a b l e s \ P I S C O F I N S   C 1 7 0 \ C o l u m n s \ c o m p e t e n c i a   ( � n d i c e   d o   M � s ) < / K e y > < / D i a g r a m O b j e c t K e y > < D i a g r a m O b j e c t K e y > < K e y > T a b l e s \ P I S C O F I N S   C 1 7 0 \ C o l u m n s \ c o m p e t e n c i a   ( M � s ) < / K e y > < / D i a g r a m O b j e c t K e y > < D i a g r a m O b j e c t K e y > < K e y > T a b l e s \ P I S C O F I N S   C 1 7 0 \ C o l u m n s \ � n d i c e < / K e y > < / D i a g r a m O b j e c t K e y > < D i a g r a m O b j e c t K e y > < K e y > T a b l e s \ P I S C O F I N S   C 1 7 0 \ C o l u m n s \ A l � q u o t a   I n t e r e s t a d u a l < / K e y > < / D i a g r a m O b j e c t K e y > < D i a g r a m O b j e c t K e y > < K e y > T a b l e s \ P I S C O F I N S   C 1 7 0 \ C o l u m n s \ A l � q u o t a   I n t e r n a < / K e y > < / D i a g r a m O b j e c t K e y > < D i a g r a m O b j e c t K e y > < K e y > T a b l e s \ P I S C O F I N S   C 1 7 0 \ C o l u m n s \ M V A   A j u s t a d a < / K e y > < / D i a g r a m O b j e c t K e y > < D i a g r a m O b j e c t K e y > < K e y > T a b l e s \ P I S C O F I N S   C 1 7 0 \ T a b l e s \ P I S C O F I N S   C 1 7 0 \ C o l u m n s \ M V A   A j u s t a d a \ A d d i t i o n a l   I n f o \ E r r o < / K e y > < / D i a g r a m O b j e c t K e y > < D i a g r a m O b j e c t K e y > < K e y > T a b l e s \ P I S C O F I N S   C 1 7 0 \ M e a s u r e s \ S o m a   d e   C r � d i t o   P I S < / K e y > < / D i a g r a m O b j e c t K e y > < D i a g r a m O b j e c t K e y > < K e y > T a b l e s \ P I S C O F I N S   C 1 7 0 \ S o m a   d e   C r � d i t o   P I S \ A d d i t i o n a l   I n f o \ M e d i d a   I m p l � c i t a < / K e y > < / D i a g r a m O b j e c t K e y > < D i a g r a m O b j e c t K e y > < K e y > T a b l e s \ P I S C O F I N S   C 1 7 0 \ M e a s u r e s \ S o m a   d e   C r � d i t o   C O F I N S < / K e y > < / D i a g r a m O b j e c t K e y > < D i a g r a m O b j e c t K e y > < K e y > T a b l e s \ P I S C O F I N S   C 1 7 0 \ S o m a   d e   C r � d i t o   C O F I N S \ A d d i t i o n a l   I n f o \ M e d i d a   I m p l � c i t a < / K e y > < / D i a g r a m O b j e c t K e y > < D i a g r a m O b j e c t K e y > < K e y > T a b l e s \ P I S C O F I N S   C 1 7 0 \ M e a s u r e s \ S o m a   d e   v l _ b c _ i c m s _ s t < / K e y > < / D i a g r a m O b j e c t K e y > < D i a g r a m O b j e c t K e y > < K e y > T a b l e s \ P I S C O F I N S   C 1 7 0 \ S o m a   d e   v l _ b c _ i c m s _ s t \ A d d i t i o n a l   I n f o \ M e d i d a   I m p l � c i t a < / K e y > < / D i a g r a m O b j e c t K e y > < D i a g r a m O b j e c t K e y > < K e y > T a b l e s \ P I S C O F I N S   C 1 7 0 \ M e a s u r e s \ S o m a   d e   v l _ b c _ i c m s < / K e y > < / D i a g r a m O b j e c t K e y > < D i a g r a m O b j e c t K e y > < K e y > T a b l e s \ P I S C O F I N S   C 1 7 0 \ S o m a   d e   v l _ b c _ i c m s \ A d d i t i o n a l   I n f o \ M e d i d a   I m p l � c i t a < / K e y > < / D i a g r a m O b j e c t K e y > < D i a g r a m O b j e c t K e y > < K e y > T a b l e s \ P I S C O F I N S   C 1 7 0 \ C o l u m n s \ B C   I C M S   S T < / K e y > < / D i a g r a m O b j e c t K e y > < D i a g r a m O b j e c t K e y > < K e y > T a b l e s \ P I S C O F I N S   C 1 7 0 \ T a b l e s \ P I S C O F I N S   C 1 7 0 \ C o l u m n s \ C � l c u l o   I C M S   S T \ A d d i t i o n a l   I n f o \ E r r o < / K e y > < / D i a g r a m O b j e c t K e y > < D i a g r a m O b j e c t K e y > < K e y > T a b l e s \ P I S C O F I N S   C 1 7 0 \ C o l u m n s \ I C M S   I n t e r e s t a d u a l < / K e y > < / D i a g r a m O b j e c t K e y > < D i a g r a m O b j e c t K e y > < K e y > T a b l e s \ P I S C O F I N S   C 1 7 0 \ C o l u m n s \ I C M S   I n t e r n o < / K e y > < / D i a g r a m O b j e c t K e y > < D i a g r a m O b j e c t K e y > < K e y > T a b l e s \ P I S C O F I N S   C 1 7 0 \ T a b l e s \ P I S C O F I N S   C 1 7 0 \ C o l u m n s \ I C M S   I n t e r n o \ A d d i t i o n a l   I n f o \ E r r o < / K e y > < / D i a g r a m O b j e c t K e y > < D i a g r a m O b j e c t K e y > < K e y > T a b l e s \ P I S C O F I N S   C 1 7 0 \ C o l u m n s \ I C M S   S T < / K e y > < / D i a g r a m O b j e c t K e y > < D i a g r a m O b j e c t K e y > < K e y > T a b l e s \ r e q u i s i t o s < / K e y > < / D i a g r a m O b j e c t K e y > < D i a g r a m O b j e c t K e y > < K e y > T a b l e s \ r e q u i s i t o s \ C o l u m n s \ C N P J   m a t r i z < / K e y > < / D i a g r a m O b j e c t K e y > < D i a g r a m O b j e c t K e y > < K e y > T a b l e s \ r e q u i s i t o s \ C o l u m n s \ A n o   i n i c i a l < / K e y > < / D i a g r a m O b j e c t K e y > < D i a g r a m O b j e c t K e y > < K e y > T a b l e s \ r e q u i s i t o s \ C o l u m n s \ M � s   i n i c i a l < / K e y > < / D i a g r a m O b j e c t K e y > < D i a g r a m O b j e c t K e y > < K e y > T a b l e s \ r e q u i s i t o s \ C o l u m n s \ A n o   f i n a l < / K e y > < / D i a g r a m O b j e c t K e y > < D i a g r a m O b j e c t K e y > < K e y > T a b l e s \ r e q u i s i t o s \ C o l u m n s \ M � s   f i n a l < / K e y > < / D i a g r a m O b j e c t K e y > < D i a g r a m O b j e c t K e y > < K e y > T a b l e s \ r e q u i s i t o s \ C o l u m n s \ T r a n s m i s s � o < / K e y > < / D i a g r a m O b j e c t K e y > < D i a g r a m O b j e c t K e y > < K e y > T a b l e s \ r e q u i s i t o s \ M e a s u r e s \ S o m a   d e   A n o   i n i c i a l < / K e y > < / D i a g r a m O b j e c t K e y > < D i a g r a m O b j e c t K e y > < K e y > T a b l e s \ r e q u i s i t o s \ S o m a   d e   A n o   i n i c i a l \ A d d i t i o n a l   I n f o \ M e d i d a   I m p l � c i t a < / K e y > < / D i a g r a m O b j e c t K e y > < D i a g r a m O b j e c t K e y > < K e y > T a b l e s \ m v a _ i c m s _ s t < / K e y > < / D i a g r a m O b j e c t K e y > < D i a g r a m O b j e c t K e y > < K e y > T a b l e s \ m v a _ i c m s _ s t \ C o l u m n s \ N C M   E X   I P I < / K e y > < / D i a g r a m O b j e c t K e y > < D i a g r a m O b j e c t K e y > < K e y > T a b l e s \ m v a _ i c m s _ s t \ C o l u m n s \ D e s c r i � � o < / K e y > < / D i a g r a m O b j e c t K e y > < D i a g r a m O b j e c t K e y > < K e y > T a b l e s \ m v a _ i c m s _ s t \ C o l u m n s \ C � d i g o   d e   B a r r a s < / K e y > < / D i a g r a m O b j e c t K e y > < D i a g r a m O b j e c t K e y > < K e y > T a b l e s \ m v a _ i c m s _ s t \ C o l u m n s \ C E S T < / K e y > < / D i a g r a m O b j e c t K e y > < D i a g r a m O b j e c t K e y > < K e y > T a b l e s \ m v a _ i c m s _ s t \ C o l u m n s \ C S T   O r i g e m < / K e y > < / D i a g r a m O b j e c t K e y > < D i a g r a m O b j e c t K e y > < K e y > T a b l e s \ m v a _ i c m s _ s t \ C o l u m n s \ U F   R e m e t e n t e < / K e y > < / D i a g r a m O b j e c t K e y > < D i a g r a m O b j e c t K e y > < K e y > T a b l e s \ m v a _ i c m s _ s t \ C o l u m n s \ A l � q u o t a   B � s i c a   U F   R e m e t e n t e   ( I n t e r e s t a d u a l ) < / K e y > < / D i a g r a m O b j e c t K e y > < D i a g r a m O b j e c t K e y > < K e y > T a b l e s \ m v a _ i c m s _ s t \ C o l u m n s \ U F   D e s t i n o < / K e y > < / D i a g r a m O b j e c t K e y > < D i a g r a m O b j e c t K e y > < K e y > T a b l e s \ m v a _ i c m s _ s t \ C o l u m n s \ A l � q u o t a   B � s i c a   U F   D e s t i n o < / K e y > < / D i a g r a m O b j e c t K e y > < D i a g r a m O b j e c t K e y > < K e y > T a b l e s \ m v a _ i c m s _ s t \ C o l u m n s \ M V A   O r i g i n a l < / K e y > < / D i a g r a m O b j e c t K e y > < D i a g r a m O b j e c t K e y > < K e y > T a b l e s \ m v a _ i c m s _ s t \ C o l u m n s \ M V A   A j u s t a d a < / K e y > < / D i a g r a m O b j e c t K e y > < D i a g r a m O b j e c t K e y > < K e y > T a b l e s \ m v a _ i c m s _ s t \ C o l u m n s \ F E C O P < / K e y > < / D i a g r a m O b j e c t K e y > < D i a g r a m O b j e c t K e y > < K e y > T a b l e s \ m v a _ i c m s _ s t \ C o l u m n s \ B a s e   l e g a l < / K e y > < / D i a g r a m O b j e c t K e y > < D i a g r a m O b j e c t K e y > < K e y > T a b l e s \ m v a _ i c m s _ s t \ C o l u m n s \ C � l c u l o   M V A   A j u s t a d a < / K e y > < / D i a g r a m O b j e c t K e y > < D i a g r a m O b j e c t K e y > < K e y > T a b l e s \ m v a _ i c m s _ s t \ C o l u m n s \ C � l c u l o   S T < / K e y > < / D i a g r a m O b j e c t K e y > < D i a g r a m O b j e c t K e y > < K e y > T a b l e s \ m v a _ i c m s _ s t \ C o l u m n s \ � n d i c e < / K e y > < / D i a g r a m O b j e c t K e y > < D i a g r a m O b j e c t K e y > < K e y > R e l a t i o n s h i p s \ & l t ; T a b l e s \ P I S C O F I N S   C 1 7 0 \ C o l u m n s \ � n d i c e & g t ; - & l t ; T a b l e s \ m v a _ i c m s _ s t \ C o l u m n s \ � n d i c e & g t ; < / K e y > < / D i a g r a m O b j e c t K e y > < D i a g r a m O b j e c t K e y > < K e y > R e l a t i o n s h i p s \ & l t ; T a b l e s \ P I S C O F I N S   C 1 7 0 \ C o l u m n s \ � n d i c e & g t ; - & l t ; T a b l e s \ m v a _ i c m s _ s t \ C o l u m n s \ � n d i c e & g t ; \ F K < / K e y > < / D i a g r a m O b j e c t K e y > < D i a g r a m O b j e c t K e y > < K e y > R e l a t i o n s h i p s \ & l t ; T a b l e s \ P I S C O F I N S   C 1 7 0 \ C o l u m n s \ � n d i c e & g t ; - & l t ; T a b l e s \ m v a _ i c m s _ s t \ C o l u m n s \ � n d i c e & g t ; \ P K < / K e y > < / D i a g r a m O b j e c t K e y > < D i a g r a m O b j e c t K e y > < K e y > R e l a t i o n s h i p s \ & l t ; T a b l e s \ P I S C O F I N S   C 1 7 0 \ C o l u m n s \ � n d i c e & g t ; - & l t ; T a b l e s \ m v a _ i c m s _ s t \ C o l u m n s \ � n d i c e & g t ; \ C r o s s F i l t e r < / K e y > < / D i a g r a m O b j e c t K e y > < / A l l K e y s > < S e l e c t e d K e y s > < D i a g r a m O b j e c t K e y > < K e y > T a b l e s \ r e q u i s i t o s 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 T a g s \ T a b l e s \ & l t ; T a b l e s \ P I S C O F I N S   C 1 7 0 & g t ; 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 T a g s \ T a b l e s \ & l t ; T a b l e s \ r e q u i s i t o s & g t ; 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 T a g s \ T a b l e s \ & l t ; T a b l e s \ m v a _ i c m s _ s t & g t ; 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 T a b l e s \ P I S C O F I N S   C 1 7 0 < / K e y > < / a : K e y > < a : V a l u e   i : t y p e = " D i a g r a m D i s p l a y N o d e V i e w S t a t e " > < H e i g h t > 1 5 0 < / H e i g h t > < I s E x p a n d e d > t r u e < / I s E x p a n d e d > < L a y e d O u t > t r u e < / L a y e d O u t > < S c r o l l V e r t i c a l O f f s e t > 7 2 0 . 4 2 3 3 3 3 3 3 3 3 3 2 7 2 < / S c r o l l V e r t i c a l O f f s e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 C 1 7 0 \ C o l u m n s \ c o m p e t e n c i a 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 C 1 7 0 \ C o l u m n s \ c n p j _ m a t r i z 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 C 1 7 0 \ C o l u m n s \ c n p j _ m _ f 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 C 1 7 0 \ C o l u m n s \ c o d _ i n c _ t r i b 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 C 1 7 0 \ C o l u m n s \ u f _ d e s t i n o 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 C 1 7 0 \ C o l u m n s \ u f _ r e m e t e n t e 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 C 1 7 0 \ C o l u m n s \ r e g i s t r o 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 C 1 7 0 \ C o l u m n s \ c o d _ i t e m 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 C 1 7 0 \ C o l u m n s \ i t e m 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 C 1 7 0 \ C o l u m n s \ c o d _ b a r r a 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 C 1 7 0 \ C o l u m n s \ t i p o _ i t e m 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 C 1 7 0 \ C o l u m n s \ n c m 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 C 1 7 0 \ C o l u m n s \ e x _ i p i 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 C 1 7 0 \ C o l u m n s \ c f o p 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 C 1 7 0 \ C o l u m n s \ v l _ i t e m 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 C 1 7 0 \ C o l u m n s \ v l _ d e s c 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 C 1 7 0 \ C o l u m n s \ c s t _ i c m s 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 C 1 7 0 \ C o l u m n s \ v l _ b c _ i c m s 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 C 1 7 0 \ C o l u m n s \ a l i q _ i c m s 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 C 1 7 0 \ C o l u m n s \ v l _ i c m s 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 C 1 7 0 \ C o l u m n s \ v l _ b c _ i c m s _ s t 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 C 1 7 0 \ C o l u m n s \ a l i q _ s t 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 C 1 7 0 \ C o l u m n s \ v l _ i c m s _ s t 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 C 1 7 0 \ C o l u m n s \ c s t 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 C 1 7 0 \ C o l u m n s \ A l � q u o t a   P I S 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 C 1 7 0 \ C o l u m n s \ C r � d i t o   P I S 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 C 1 7 0 \ C o l u m n s \ A l � q u o t a   C O F I N S 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 C 1 7 0 \ C o l u m n s \ C r � d i t o   C O F I N S 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 C 1 7 0 \ C o l u m n s \ c o m p e t e n c i a   ( A n o ) 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 C 1 7 0 \ C o l u m n s \ c o m p e t e n c i a   ( T r i m e s t r e ) 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 C 1 7 0 \ C o l u m n s \ c o m p e t e n c i a   ( � n d i c e   d o   M � s ) 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 C 1 7 0 \ C o l u m n s \ c o m p e t e n c i a   ( M � s ) 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 C 1 7 0 \ C o l u m n s \ � n d i c e 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 C 1 7 0 \ C o l u m n s \ A l � q u o t a   I n t e r e s t a d u a l 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 C 1 7 0 \ C o l u m n s \ A l � q u o t a   I n t e r n a 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 C 1 7 0 \ C o l u m n s \ M V A   A j u s t a d a 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 C 1 7 0 \ T a b l e s \ P I S C O F I N S   C 1 7 0 \ C o l u m n s \ M V A   A j u s t a d a \ A d d i t i o n a l   I n f o \ E r r o 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 T a b l e s \ P I S C O F I N S   C 1 7 0 \ M e a s u r e s \ S o m a   d e   C r � d i t o   P I S 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 C 1 7 0 \ S o m a   d e   C r � d i t o   P I S \ A d d i t i o n a l   I n f o \ M e d i d a   I m p l � c i t a 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 T a b l e s \ P I S C O F I N S   C 1 7 0 \ M e a s u r e s \ S o m a   d e   C r � d i t o   C O F I N S 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 C 1 7 0 \ S o m a   d e   C r � d i t o   C O F I N S \ A d d i t i o n a l   I n f o \ M e d i d a   I m p l � c i t a 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 T a b l e s \ P I S C O F I N S   C 1 7 0 \ M e a s u r e s \ S o m a   d e   v l _ b c _ i c m s _ s t 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 C 1 7 0 \ S o m a   d e   v l _ b c _ i c m s _ s t \ A d d i t i o n a l   I n f o \ M e d i d a   I m p l � c i t a 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 T a b l e s \ P I S C O F I N S   C 1 7 0 \ M e a s u r e s \ S o m a   d e   v l _ b c _ i c m s 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 C 1 7 0 \ S o m a   d e   v l _ b c _ i c m s \ A d d i t i o n a l   I n f o \ M e d i d a   I m p l � c i t a 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 T a b l e s \ P I S C O F I N S   C 1 7 0 \ C o l u m n s \ B C   I C M S  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 C 1 7 0 \ T a b l e s \ P I S C O F I N S   C 1 7 0 \ C o l u m n s \ C � l c u l o   I C M S   S T \ A d d i t i o n a l   I n f o \ E r r o 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 T a b l e s \ P I S C O F I N S   C 1 7 0 \ C o l u m n s \ I C M S   I n t e r e s t a d u a l 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 C 1 7 0 \ C o l u m n s \ I C M S   I n t e r n o 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 T a b l e s \ P I S C O F I N S   C 1 7 0 \ T a b l e s \ P I S C O F I N S   C 1 7 0 \ C o l u m n s \ I C M S   I n t e r n o \ A d d i t i o n a l   I n f o \ E r r o 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 T a b l e s \ P I S C O F I N S   C 1 7 0 \ C o l u m n s \ I C M S  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 T a b l e s \ r e q u i s i t o s < / K e y > < / a : K e y > < a : V a l u e   i : t y p e = " D i a g r a m D i s p l a y N o d e V i e w S t a t e " > < H e i g h t > 1 5 0 < / H e i g h t > < I s E x p a n d e d > t r u e < / I s E x p a n d e d > < I s F o c u s e d > t r u e < / I s F o c u s e d > < L a y e d O u t > t r u e < / L a y e d O u t > < L e f t > 3 0 3 . 1 0 3 8 1 0 5 6 7 6 6 5 7 9 < / L e f t > < S c r o l l V e r t i c a l O f f s e t > 4 5 . 3 2 3 3 3 3 3 3 3 3 3 3 3 5 2 < / S c r o l l V e r t i c a l O f f s e t > < T a b I n d e x > 2 < / T a b I n d e x > < T o p > 2 4 2 . 8 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 T a b l e s \ r e q u i s i t o s \ C o l u m n s \ C N P J   m a t r i z 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 T a b l e s \ r e q u i s i t o s \ C o l u m n s \ A n o   i n i c i a l 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 T a b l e s \ r e q u i s i t o s \ C o l u m n s \ M � s   i n i c i a l 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 T a b l e s \ r e q u i s i t o s \ C o l u m n s \ A n o   f i n a l 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 T a b l e s \ r e q u i s i t o s \ C o l u m n s \ M � s   f i n a l 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 T a b l e s \ r e q u i s i t o s \ C o l u m n s \ T r a n s m i s s � o 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 T a b l e s \ r e q u i s i t o s \ M e a s u r e s \ S o m a   d e   A n o   i n i c i a l 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 T a b l e s \ r e q u i s i t o s \ S o m a   d e   A n o   i n i c i a l \ A d d i t i o n a l   I n f o \ M e d i d a   I m p l � c i t a 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 T a b l e s \ m v a _ i c m s _ s t 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 6 5 9 . 8 0 7 6 2 1 1 3 5 3 3 1 6 < / L e f t > < S c r o l l V e r t i c a l O f f s e t > 2 8 1 . 3 5 6 6 6 6 6 6 6 6 6 6 5 7 < / S c r o l l V e r t i c a l O f f s e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 T a b l e s \ m v a _ i c m s _ s t \ C o l u m n s \ N C M   E X   I P I 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 T a b l e s \ m v a _ i c m s _ s t \ C o l u m n s \ D e s c r i � � o 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 T a b l e s \ m v a _ i c m s _ s t \ C o l u m n s \ C � d i g o   d e   B a r r a s 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 T a b l e s \ m v a _ i c m s _ s t \ C o l u m n s \ C E S T 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 T a b l e s \ m v a _ i c m s _ s t \ C o l u m n s \ C S T   O r i g e m 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 T a b l e s \ m v a _ i c m s _ s t \ C o l u m n s \ U F   R e m e t e n t e 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 T a b l e s \ m v a _ i c m s _ s t \ C o l u m n s \ A l � q u o t a   B � s i c a   U F   R e m e t e n t e   ( I n t e r e s t a d u a l ) 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 T a b l e s \ m v a _ i c m s _ s t \ C o l u m n s \ U F   D e s t i n o 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 T a b l e s \ m v a _ i c m s _ s t \ C o l u m n s \ A l � q u o t a   B � s i c a   U F   D e s t i n o 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 T a b l e s \ m v a _ i c m s _ s t \ C o l u m n s \ M V A   O r i g i n a l 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 T a b l e s \ m v a _ i c m s _ s t \ C o l u m n s \ M V A   A j u s t a d a 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 T a b l e s \ m v a _ i c m s _ s t \ C o l u m n s \ F E C O P 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 T a b l e s \ m v a _ i c m s _ s t \ C o l u m n s \ B a s e   l e g a l 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 T a b l e s \ m v a _ i c m s _ s t \ C o l u m n s \ C � l c u l o   M V A   A j u s t a d a 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 T a b l e s \ m v a _ i c m s _ s t \ C o l u m n s \ C � l c u l o  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 T a b l e s \ m v a _ i c m s _ s t \ C o l u m n s \ � n d i c e 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 R e l a t i o n s h i p s \ & l t ; T a b l e s \ P I S C O F I N S   C 1 7 0 \ C o l u m n s \ � n d i c e & g t ; - & l t ; T a b l e s \ m v a _ i c m s _ s t \ C o l u m n s \ � n d i c e & g t ; < / K e y > < / a : K e y > < a : V a l u e   i : t y p e = " D i a g r a m D i s p l a y L i n k V i e w S t a t e " > < A u t o m a t i o n P r o p e r t y H e l p e r T e x t > P o n t o   d e   e x t r e m i d a d e   1 :   ( 2 1 6 , 7 5 ) .   P o n t o   d e   e x t r e m i d a d e   2 :   ( 6 4 3 , 8 0 7 6 2 1 1 3 5 3 3 2 , 7 5 ) 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 2 1 6 < / b : _ x > < b : _ y > 7 5 < / b : _ y > < / b : P o i n t > < b : P o i n t > < b : _ x > 6 4 3 . 8 0 7 6 2 1 1 3 5 3 3 1 6 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 R e l a t i o n s h i p s \ & l t ; T a b l e s \ P I S C O F I N S   C 1 7 0 \ C o l u m n s \ � n d i c e & g t ; - & l t ; T a b l e s \ m v a _ i c m s _ s t \ C o l u m n s \ � n d i c e & g t ; \ F K 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 R e l a t i o n s h i p s \ & l t ; T a b l e s \ P I S C O F I N S   C 1 7 0 \ C o l u m n s \ � n d i c e & g t ; - & l t ; T a b l e s \ m v a _ i c m s _ s t \ C o l u m n s \ � n d i c e & g t ; \ P K 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 6 4 3 . 8 0 7 6 2 1 1 3 5 3 3 1 6 < / b : _ x > < b : _ y > 6 7 < / b : _ y > < / L a b e l L o c a t i o n > < L o c a t i o n   x m l n s : b = " h t t p : / / s c h e m a s . d a t a c o n t r a c t . o r g / 2 0 0 4 / 0 7 / S y s t e m . W i n d o w s " > < b : _ x > 6 5 9 . 8 0 7 6 2 1 1 3 5 3 3 1 6 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 R e l a t i o n s h i p s \ & l t ; T a b l e s \ P I S C O F I N S   C 1 7 0 \ C o l u m n s \ � n d i c e & g t ; - & l t ; T a b l e s \ m v a _ i c m s _ s t \ C o l u m n s \ � n d i c e & g t ; \ C r o s s F i l t e r 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< / b : _ x > < b : _ y > 7 5 < / b : _ y > < / b : P o i n t > < b : P o i n t > < b : _ x > 6 4 3 . 8 0 7 6 2 1 1 3 5 3 3 1 6 < / b : _ x > < b : _ y > 7 5 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 P I S C O F I N S   C 1 7 0 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 P I S C O F I N S   C 1 7 0 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 M e a s u r e s \ S o m a   d e   C r � d i t o   P I S < / K e y > < / D i a g r a m O b j e c t K e y > < D i a g r a m O b j e c t K e y > < K e y > M e a s u r e s \ S o m a   d e   C r � d i t o   P I S \ T a g I n f o \ F � r m u l a < / K e y > < / D i a g r a m O b j e c t K e y > < D i a g r a m O b j e c t K e y > < K e y > M e a s u r e s \ S o m a   d e   C r � d i t o   P I S \ T a g I n f o \ V a l o r < / K e y > < / D i a g r a m O b j e c t K e y > < D i a g r a m O b j e c t K e y > < K e y > M e a s u r e s \ S o m a   d e   C r � d i t o   C O F I N S < / K e y > < / D i a g r a m O b j e c t K e y > < D i a g r a m O b j e c t K e y > < K e y > M e a s u r e s \ S o m a   d e   C r � d i t o   C O F I N S \ T a g I n f o \ F � r m u l a < / K e y > < / D i a g r a m O b j e c t K e y > < D i a g r a m O b j e c t K e y > < K e y > M e a s u r e s \ S o m a   d e   C r � d i t o   C O F I N S \ T a g I n f o \ V a l o r < / K e y > < / D i a g r a m O b j e c t K e y > < D i a g r a m O b j e c t K e y > < K e y > M e a s u r e s \ S o m a   d e   v l _ b c _ i c m s _ s t < / K e y > < / D i a g r a m O b j e c t K e y > < D i a g r a m O b j e c t K e y > < K e y > M e a s u r e s \ S o m a   d e   v l _ b c _ i c m s _ s t \ T a g I n f o \ F � r m u l a < / K e y > < / D i a g r a m O b j e c t K e y > < D i a g r a m O b j e c t K e y > < K e y > M e a s u r e s \ S o m a   d e   v l _ b c _ i c m s _ s t \ T a g I n f o \ V a l o r < / K e y > < / D i a g r a m O b j e c t K e y > < D i a g r a m O b j e c t K e y > < K e y > M e a s u r e s \ S o m a   d e   v l _ b c _ i c m s < / K e y > < / D i a g r a m O b j e c t K e y > < D i a g r a m O b j e c t K e y > < K e y > M e a s u r e s \ S o m a   d e   v l _ b c _ i c m s \ T a g I n f o \ F � r m u l a < / K e y > < / D i a g r a m O b j e c t K e y > < D i a g r a m O b j e c t K e y > < K e y > M e a s u r e s \ S o m a   d e   v l _ b c _ i c m s \ T a g I n f o \ V a l o r < / K e y > < / D i a g r a m O b j e c t K e y > < D i a g r a m O b j e c t K e y > < K e y > M e a s u r e s \ S o m a   d e   I C M S   S T < / K e y > < / D i a g r a m O b j e c t K e y > < D i a g r a m O b j e c t K e y > < K e y > M e a s u r e s \ S o m a   d e   I C M S   S T \ T a g I n f o \ F � r m u l a < / K e y > < / D i a g r a m O b j e c t K e y > < D i a g r a m O b j e c t K e y > < K e y > M e a s u r e s \ S o m a   d e   I C M S   S T \ T a g I n f o \ V a l o r < / K e y > < / D i a g r a m O b j e c t K e y > < D i a g r a m O b j e c t K e y > < K e y > M e a s u r e s \ S o m a   d e   A l � q u o t a   P I S < / K e y > < / D i a g r a m O b j e c t K e y > < D i a g r a m O b j e c t K e y > < K e y > M e a s u r e s \ S o m a   d e   A l � q u o t a   P I S \ T a g I n f o \ F � r m u l a < / K e y > < / D i a g r a m O b j e c t K e y > < D i a g r a m O b j e c t K e y > < K e y > M e a s u r e s \ S o m a   d e   A l � q u o t a   P I S \ T a g I n f o \ V a l o r < / K e y > < / D i a g r a m O b j e c t K e y > < D i a g r a m O b j e c t K e y > < K e y > M e a s u r e s \ S o m a   d e   C r � d i t o   P I S   A t u a l < / K e y > < / D i a g r a m O b j e c t K e y > < D i a g r a m O b j e c t K e y > < K e y > M e a s u r e s \ S o m a   d e   C r � d i t o   P I S   A t u a l \ T a g I n f o \ F � r m u l a < / K e y > < / D i a g r a m O b j e c t K e y > < D i a g r a m O b j e c t K e y > < K e y > M e a s u r e s \ S o m a   d e   C r � d i t o   P I S   A t u a l \ T a g I n f o \ V a l o r < / K e y > < / D i a g r a m O b j e c t K e y > < D i a g r a m O b j e c t K e y > < K e y > M e a s u r e s \ S o m a   d e   A l � q u o t a   C O F I N S < / K e y > < / D i a g r a m O b j e c t K e y > < D i a g r a m O b j e c t K e y > < K e y > M e a s u r e s \ S o m a   d e   A l � q u o t a   C O F I N S \ T a g I n f o \ F � r m u l a < / K e y > < / D i a g r a m O b j e c t K e y > < D i a g r a m O b j e c t K e y > < K e y > M e a s u r e s \ S o m a   d e   A l � q u o t a   C O F I N S \ T a g I n f o \ V a l o r < / K e y > < / D i a g r a m O b j e c t K e y > < D i a g r a m O b j e c t K e y > < K e y > M e a s u r e s \ S o m a   d e   C r � d i t o   C O F I N S   A t u a l < / K e y > < / D i a g r a m O b j e c t K e y > < D i a g r a m O b j e c t K e y > < K e y > M e a s u r e s \ S o m a   d e   C r � d i t o   C O F I N S   A t u a l \ T a g I n f o \ F � r m u l a < / K e y > < / D i a g r a m O b j e c t K e y > < D i a g r a m O b j e c t K e y > < K e y > M e a s u r e s \ S o m a   d e   C r � d i t o   C O F I N S   A t u a l \ T a g I n f o \ V a l o r < / K e y > < / D i a g r a m O b j e c t K e y > < D i a g r a m O b j e c t K e y > < K e y > C o l u m n s \ c o m p e t e n c i a < / K e y > < / D i a g r a m O b j e c t K e y > < D i a g r a m O b j e c t K e y > < K e y > C o l u m n s \ c n p j _ m a t r i z < / K e y > < / D i a g r a m O b j e c t K e y > < D i a g r a m O b j e c t K e y > < K e y > C o l u m n s \ c n p j _ m _ f < / K e y > < / D i a g r a m O b j e c t K e y > < D i a g r a m O b j e c t K e y > < K e y > C o l u m n s \ c o d _ i n c _ t r i b < / K e y > < / D i a g r a m O b j e c t K e y > < D i a g r a m O b j e c t K e y > < K e y > C o l u m n s \ u f _ d e s t i n o < / K e y > < / D i a g r a m O b j e c t K e y > < D i a g r a m O b j e c t K e y > < K e y > C o l u m n s \ u f _ r e m e t e n t e < / K e y > < / D i a g r a m O b j e c t K e y > < D i a g r a m O b j e c t K e y > < K e y > C o l u m n s \ r e g i s t r o < / K e y > < / D i a g r a m O b j e c t K e y > < D i a g r a m O b j e c t K e y > < K e y > C o l u m n s \ c o d _ i t e m < / K e y > < / D i a g r a m O b j e c t K e y > < D i a g r a m O b j e c t K e y > < K e y > C o l u m n s \ i t e m < / K e y > < / D i a g r a m O b j e c t K e y > < D i a g r a m O b j e c t K e y > < K e y > C o l u m n s \ c o d _ b a r r a < / K e y > < / D i a g r a m O b j e c t K e y > < D i a g r a m O b j e c t K e y > < K e y > C o l u m n s \ t i p o _ i t e m < / K e y > < / D i a g r a m O b j e c t K e y > < D i a g r a m O b j e c t K e y > < K e y > C o l u m n s \ n c m < / K e y > < / D i a g r a m O b j e c t K e y > < D i a g r a m O b j e c t K e y > < K e y > C o l u m n s \ e x _ i p i < / K e y > < / D i a g r a m O b j e c t K e y > < D i a g r a m O b j e c t K e y > < K e y > C o l u m n s \ c f o p < / K e y > < / D i a g r a m O b j e c t K e y > < D i a g r a m O b j e c t K e y > < K e y > C o l u m n s \ v l _ i t e m < / K e y > < / D i a g r a m O b j e c t K e y > < D i a g r a m O b j e c t K e y > < K e y > C o l u m n s \ v l _ d e s c < / K e y > < / D i a g r a m O b j e c t K e y > < D i a g r a m O b j e c t K e y > < K e y > C o l u m n s \ c s t _ i c m s < / K e y > < / D i a g r a m O b j e c t K e y > < D i a g r a m O b j e c t K e y > < K e y > C o l u m n s \ v l _ b c _ i c m s < / K e y > < / D i a g r a m O b j e c t K e y > < D i a g r a m O b j e c t K e y > < K e y > C o l u m n s \ a l i q _ i c m s < / K e y > < / D i a g r a m O b j e c t K e y > < D i a g r a m O b j e c t K e y > < K e y > C o l u m n s \ v l _ i c m s < / K e y > < / D i a g r a m O b j e c t K e y > < D i a g r a m O b j e c t K e y > < K e y > C o l u m n s \ v l _ b c _ i c m s _ s t < / K e y > < / D i a g r a m O b j e c t K e y > < D i a g r a m O b j e c t K e y > < K e y > C o l u m n s \ a l i q _ s t < / K e y > < / D i a g r a m O b j e c t K e y > < D i a g r a m O b j e c t K e y > < K e y > C o l u m n s \ v l _ i c m s _ s t < / K e y > < / D i a g r a m O b j e c t K e y > < D i a g r a m O b j e c t K e y > < K e y > C o l u m n s \ c s t < / K e y > < / D i a g r a m O b j e c t K e y > < D i a g r a m O b j e c t K e y > < K e y > C o l u m n s \ A l � q u o t a   P I S < / K e y > < / D i a g r a m O b j e c t K e y > < D i a g r a m O b j e c t K e y > < K e y > C o l u m n s \ C r � d i t o   P I S < / K e y > < / D i a g r a m O b j e c t K e y > < D i a g r a m O b j e c t K e y > < K e y > C o l u m n s \ A l � q u o t a   C O F I N S < / K e y > < / D i a g r a m O b j e c t K e y > < D i a g r a m O b j e c t K e y > < K e y > C o l u m n s \ C r � d i t o   C O F I N S < / K e y > < / D i a g r a m O b j e c t K e y > < D i a g r a m O b j e c t K e y > < K e y > C o l u m n s \ c o m p e t e n c i a   ( A n o ) < / K e y > < / D i a g r a m O b j e c t K e y > < D i a g r a m O b j e c t K e y > < K e y > C o l u m n s \ c o m p e t e n c i a   ( T r i m e s t r e ) < / K e y > < / D i a g r a m O b j e c t K e y > < D i a g r a m O b j e c t K e y > < K e y > C o l u m n s \ c o m p e t e n c i a   ( � n d i c e   d o   M � s ) < / K e y > < / D i a g r a m O b j e c t K e y > < D i a g r a m O b j e c t K e y > < K e y > C o l u m n s \ c o m p e t e n c i a   ( M � s ) < / K e y > < / D i a g r a m O b j e c t K e y > < D i a g r a m O b j e c t K e y > < K e y > C o l u m n s \ � n d i c e < / K e y > < / D i a g r a m O b j e c t K e y > < D i a g r a m O b j e c t K e y > < K e y > C o l u m n s \ A l � q u o t a   I n t e r e s t a d u a l < / K e y > < / D i a g r a m O b j e c t K e y > < D i a g r a m O b j e c t K e y > < K e y > C o l u m n s \ A l � q u o t a   I n t e r n a < / K e y > < / D i a g r a m O b j e c t K e y > < D i a g r a m O b j e c t K e y > < K e y > C o l u m n s \ M V A   A j u s t a d a < / K e y > < / D i a g r a m O b j e c t K e y > < D i a g r a m O b j e c t K e y > < K e y > C o l u m n s \ B C   I C M S   S T < / K e y > < / D i a g r a m O b j e c t K e y > < D i a g r a m O b j e c t K e y > < K e y > C o l u m n s \ I C M S   I n t e r e s t a d u a l < / K e y > < / D i a g r a m O b j e c t K e y > < D i a g r a m O b j e c t K e y > < K e y > C o l u m n s \ I C M S   I n t e r n o < / K e y > < / D i a g r a m O b j e c t K e y > < D i a g r a m O b j e c t K e y > < K e y > C o l u m n s \ I C M S   S T < / K e y > < / D i a g r a m O b j e c t K e y > < D i a g r a m O b j e c t K e y > < K e y > C o l u m n s \ C r � d i t o   P I S   A t u a l < / K e y > < / D i a g r a m O b j e c t K e y > < D i a g r a m O b j e c t K e y > < K e y > C o l u m n s \ C r � d i t o   C O F I N S   A t u a l < / K e y > < / D i a g r a m O b j e c t K e y > < D i a g r a m O b j e c t K e y > < K e y > L i n k s \ & l t ; C o l u m n s \ S o m a   d e   C r � d i t o   P I S & g t ; - & l t ; M e a s u r e s \ C r � d i t o   P I S & g t ; < / K e y > < / D i a g r a m O b j e c t K e y > < D i a g r a m O b j e c t K e y > < K e y > L i n k s \ & l t ; C o l u m n s \ S o m a   d e   C r � d i t o   P I S & g t ; - & l t ; M e a s u r e s \ C r � d i t o   P I S & g t ; \ C O L U M N < / K e y > < / D i a g r a m O b j e c t K e y > < D i a g r a m O b j e c t K e y > < K e y > L i n k s \ & l t ; C o l u m n s \ S o m a   d e   C r � d i t o   P I S & g t ; - & l t ; M e a s u r e s \ C r � d i t o   P I S & g t ; \ M E A S U R E < / K e y > < / D i a g r a m O b j e c t K e y > < D i a g r a m O b j e c t K e y > < K e y > L i n k s \ & l t ; C o l u m n s \ S o m a   d e   C r � d i t o   C O F I N S & g t ; - & l t ; M e a s u r e s \ C r � d i t o   C O F I N S & g t ; < / K e y > < / D i a g r a m O b j e c t K e y > < D i a g r a m O b j e c t K e y > < K e y > L i n k s \ & l t ; C o l u m n s \ S o m a   d e   C r � d i t o   C O F I N S & g t ; - & l t ; M e a s u r e s \ C r � d i t o   C O F I N S & g t ; \ C O L U M N < / K e y > < / D i a g r a m O b j e c t K e y > < D i a g r a m O b j e c t K e y > < K e y > L i n k s \ & l t ; C o l u m n s \ S o m a   d e   C r � d i t o   C O F I N S & g t ; - & l t ; M e a s u r e s \ C r � d i t o   C O F I N S & g t ; \ M E A S U R E < / K e y > < / D i a g r a m O b j e c t K e y > < D i a g r a m O b j e c t K e y > < K e y > L i n k s \ & l t ; C o l u m n s \ S o m a   d e   v l _ b c _ i c m s _ s t & g t ; - & l t ; M e a s u r e s \ v l _ b c _ i c m s _ s t & g t ; < / K e y > < / D i a g r a m O b j e c t K e y > < D i a g r a m O b j e c t K e y > < K e y > L i n k s \ & l t ; C o l u m n s \ S o m a   d e   v l _ b c _ i c m s _ s t & g t ; - & l t ; M e a s u r e s \ v l _ b c _ i c m s _ s t & g t ; \ C O L U M N < / K e y > < / D i a g r a m O b j e c t K e y > < D i a g r a m O b j e c t K e y > < K e y > L i n k s \ & l t ; C o l u m n s \ S o m a   d e   v l _ b c _ i c m s _ s t & g t ; - & l t ; M e a s u r e s \ v l _ b c _ i c m s _ s t & g t ; \ M E A S U R E < / K e y > < / D i a g r a m O b j e c t K e y > < D i a g r a m O b j e c t K e y > < K e y > L i n k s \ & l t ; C o l u m n s \ S o m a   d e   v l _ b c _ i c m s & g t ; - & l t ; M e a s u r e s \ v l _ b c _ i c m s & g t ; < / K e y > < / D i a g r a m O b j e c t K e y > < D i a g r a m O b j e c t K e y > < K e y > L i n k s \ & l t ; C o l u m n s \ S o m a   d e   v l _ b c _ i c m s & g t ; - & l t ; M e a s u r e s \ v l _ b c _ i c m s & g t ; \ C O L U M N < / K e y > < / D i a g r a m O b j e c t K e y > < D i a g r a m O b j e c t K e y > < K e y > L i n k s \ & l t ; C o l u m n s \ S o m a   d e   v l _ b c _ i c m s & g t ; - & l t ; M e a s u r e s \ v l _ b c _ i c m s & g t ; \ M E A S U R E < / K e y > < / D i a g r a m O b j e c t K e y > < D i a g r a m O b j e c t K e y > < K e y > L i n k s \ & l t ; C o l u m n s \ S o m a   d e   I C M S   S T & g t ; - & l t ; M e a s u r e s \ I C M S   S T & g t ; < / K e y > < / D i a g r a m O b j e c t K e y > < D i a g r a m O b j e c t K e y > < K e y > L i n k s \ & l t ; C o l u m n s \ S o m a   d e   I C M S   S T & g t ; - & l t ; M e a s u r e s \ I C M S   S T & g t ; \ C O L U M N < / K e y > < / D i a g r a m O b j e c t K e y > < D i a g r a m O b j e c t K e y > < K e y > L i n k s \ & l t ; C o l u m n s \ S o m a   d e   I C M S   S T & g t ; - & l t ; M e a s u r e s \ I C M S   S T & g t ; \ M E A S U R E < / K e y > < / D i a g r a m O b j e c t K e y > < D i a g r a m O b j e c t K e y > < K e y > L i n k s \ & l t ; C o l u m n s \ S o m a   d e   A l � q u o t a   P I S & g t ; - & l t ; M e a s u r e s \ A l � q u o t a   P I S & g t ; < / K e y > < / D i a g r a m O b j e c t K e y > < D i a g r a m O b j e c t K e y > < K e y > L i n k s \ & l t ; C o l u m n s \ S o m a   d e   A l � q u o t a   P I S & g t ; - & l t ; M e a s u r e s \ A l � q u o t a   P I S & g t ; \ C O L U M N < / K e y > < / D i a g r a m O b j e c t K e y > < D i a g r a m O b j e c t K e y > < K e y > L i n k s \ & l t ; C o l u m n s \ S o m a   d e   A l � q u o t a   P I S & g t ; - & l t ; M e a s u r e s \ A l � q u o t a   P I S & g t ; \ M E A S U R E < / K e y > < / D i a g r a m O b j e c t K e y > < D i a g r a m O b j e c t K e y > < K e y > L i n k s \ & l t ; C o l u m n s \ S o m a   d e   C r � d i t o   P I S   A t u a l & g t ; - & l t ; M e a s u r e s \ C r � d i t o   P I S   A t u a l & g t ; < / K e y > < / D i a g r a m O b j e c t K e y > < D i a g r a m O b j e c t K e y > < K e y > L i n k s \ & l t ; C o l u m n s \ S o m a   d e   C r � d i t o   P I S   A t u a l & g t ; - & l t ; M e a s u r e s \ C r � d i t o   P I S   A t u a l & g t ; \ C O L U M N < / K e y > < / D i a g r a m O b j e c t K e y > < D i a g r a m O b j e c t K e y > < K e y > L i n k s \ & l t ; C o l u m n s \ S o m a   d e   C r � d i t o   P I S   A t u a l & g t ; - & l t ; M e a s u r e s \ C r � d i t o   P I S   A t u a l & g t ; \ M E A S U R E < / K e y > < / D i a g r a m O b j e c t K e y > < D i a g r a m O b j e c t K e y > < K e y > L i n k s \ & l t ; C o l u m n s \ S o m a   d e   A l � q u o t a   C O F I N S & g t ; - & l t ; M e a s u r e s \ A l � q u o t a   C O F I N S & g t ; < / K e y > < / D i a g r a m O b j e c t K e y > < D i a g r a m O b j e c t K e y > < K e y > L i n k s \ & l t ; C o l u m n s \ S o m a   d e   A l � q u o t a   C O F I N S & g t ; - & l t ; M e a s u r e s \ A l � q u o t a   C O F I N S & g t ; \ C O L U M N < / K e y > < / D i a g r a m O b j e c t K e y > < D i a g r a m O b j e c t K e y > < K e y > L i n k s \ & l t ; C o l u m n s \ S o m a   d e   A l � q u o t a   C O F I N S & g t ; - & l t ; M e a s u r e s \ A l � q u o t a   C O F I N S & g t ; \ M E A S U R E < / K e y > < / D i a g r a m O b j e c t K e y > < D i a g r a m O b j e c t K e y > < K e y > L i n k s \ & l t ; C o l u m n s \ S o m a   d e   C r � d i t o   C O F I N S   A t u a l & g t ; - & l t ; M e a s u r e s \ C r � d i t o   C O F I N S   A t u a l & g t ; < / K e y > < / D i a g r a m O b j e c t K e y > < D i a g r a m O b j e c t K e y > < K e y > L i n k s \ & l t ; C o l u m n s \ S o m a   d e   C r � d i t o   C O F I N S   A t u a l & g t ; - & l t ; M e a s u r e s \ C r � d i t o   C O F I N S   A t u a l & g t ; \ C O L U M N < / K e y > < / D i a g r a m O b j e c t K e y > < D i a g r a m O b j e c t K e y > < K e y > L i n k s \ & l t ; C o l u m n s \ S o m a   d e   C r � d i t o   C O F I N S   A t u a l & g t ; - & l t ; M e a s u r e s \ C r � d i t o   C O F I N S   A t u a l & g t ; \ M E A S U R E 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 M e a s u r e s \ S o m a   d e   C r � d i t o   P I S < / K e y > < / a : K e y > < a : V a l u e   i : t y p e = " M e a s u r e G r i d N o d e V i e w S t a t e " > < C o l u m n > 2 3 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 M e a s u r e s \ S o m a   d e   C r � d i t o   P I S \ T a g I n f o \ F � r m u l a 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 C r � d i t o   P I S \ T a g I n f o \ V a l o r 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 C r � d i t o   C O F I N S < / K e y > < / a : K e y > < a : V a l u e   i : t y p e = " M e a s u r e G r i d N o d e V i e w S t a t e " > < C o l u m n > 2 5 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 M e a s u r e s \ S o m a   d e   C r � d i t o   C O F I N S \ T a g I n f o \ F � r m u l a 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 C r � d i t o   C O F I N S \ T a g I n f o \ V a l o r 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 v l _ b c _ i c m s _ s t < / K e y > < / a : K e y > < a : V a l u e   i : t y p e = " M e a s u r e G r i d N o d e V i e w S t a t e " > < C o l u m n > 1 8 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 M e a s u r e s \ S o m a   d e   v l _ b c _ i c m s _ s t \ T a g I n f o \ F � r m u l a 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 v l _ b c _ i c m s _ s t \ T a g I n f o \ V a l o r 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 v l _ b c _ i c m s < / K e y > < / a : K e y > < a : V a l u e   i : t y p e = " M e a s u r e G r i d N o d e V i e w S t a t e " > < C o l u m n > 1 5 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 M e a s u r e s \ S o m a   d e   v l _ b c _ i c m s \ T a g I n f o \ F � r m u l a 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 v l _ b c _ i c m s \ T a g I n f o \ V a l o r 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 I C M S   S T < / K e y > < / a : K e y > < a : V a l u e   i : t y p e = " M e a s u r e G r i d N o d e V i e w S t a t e " > < C o l u m n > 3 9 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 M e a s u r e s \ S o m a   d e   I C M S   S T \ T a g I n f o \ F � r m u l a 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 I C M S   S T \ T a g I n f o \ V a l o r 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 A l � q u o t a   P I S < / K e y > < / a : K e y > < a : V a l u e   i : t y p e = " M e a s u r e G r i d N o d e V i e w S t a t e " > < C o l u m n > 2 2 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 M e a s u r e s \ S o m a   d e   A l � q u o t a   P I S \ T a g I n f o \ F � r m u l a 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 A l � q u o t a   P I S \ T a g I n f o \ V a l o r 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 C r � d i t o   P I S   A t u a l < / K e y > < / a : K e y > < a : V a l u e   i : t y p e = " M e a s u r e G r i d N o d e V i e w S t a t e " > < C o l u m n > 4 0 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 M e a s u r e s \ S o m a   d e   C r � d i t o   P I S   A t u a l \ T a g I n f o \ F � r m u l a 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 C r � d i t o   P I S   A t u a l \ T a g I n f o \ V a l o r 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 A l � q u o t a   C O F I N S < / K e y > < / a : K e y > < a : V a l u e   i : t y p e = " M e a s u r e G r i d N o d e V i e w S t a t e " > < C o l u m n > 2 4 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 M e a s u r e s \ S o m a   d e   A l � q u o t a   C O F I N S \ T a g I n f o \ F � r m u l a 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 A l � q u o t a   C O F I N S \ T a g I n f o \ V a l o r 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 C r � d i t o   C O F I N S   A t u a l < / K e y > < / a : K e y > < a : V a l u e   i : t y p e = " M e a s u r e G r i d N o d e V i e w S t a t e " > < C o l u m n > 4 1 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 M e a s u r e s \ S o m a   d e   C r � d i t o   C O F I N S   A t u a l \ T a g I n f o \ F � r m u l a 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 C r � d i t o   C O F I N S   A t u a l \ T a g I n f o \ V a l o r 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 C o l u m n s \ c o m p e t e n c i a 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 C o l u m n s \ c n p j _ m a t r i z 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 C o l u m n s \ c n p j _ m _ f 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 C o l u m n s \ c o d _ i n c _ t r i b 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 C o l u m n s \ u f _ d e s t i n o < / K e y > < / a : K e y > < a : V a l u e   i : t y p e = " M e a s u r e G r i d N o d e V i e w S t a t e " > < C o l u m n > 2 6 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 C o l u m n s \ u f _ r e m e t e n t e < / K e y > < / a : K e y > < a : V a l u e   i : t y p e = " M e a s u r e G r i d N o d e V i e w S t a t e " > < C o l u m n > 2 7 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 C o l u m n s \ r e g i s t r o 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 C o l u m n s \ c o d _ i t e m 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 C o l u m n s \ i t e m 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 C o l u m n s \ c o d _ b a r r a 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 C o l u m n s \ t i p o _ i t e m 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 C o l u m n s \ n c m 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 C o l u m n s \ e x _ i p i 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 C o l u m n s \ c f o p 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 C o l u m n s \ v l _ i t e m 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 C o l u m n s \ v l _ d e s c 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 C o l u m n s \ c s t _ i c m s 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 C o l u m n s \ v l _ b c _ i c m s < / K e y > < / a : K e y > < a : V a l u e   i : t y p e = " M e a s u r e G r i d N o d e V i e w S t a t e " > < C o l u m n > 1 5 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 C o l u m n s \ a l i q _ i c m s < / K e y > < / a : K e y > < a : V a l u e   i : t y p e = " M e a s u r e G r i d N o d e V i e w S t a t e " > < C o l u m n > 1 6 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 C o l u m n s \ v l _ i c m s < / K e y > < / a : K e y > < a : V a l u e   i : t y p e = " M e a s u r e G r i d N o d e V i e w S t a t e " > < C o l u m n > 1 7 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 C o l u m n s \ v l _ b c _ i c m s _ s t < / K e y > < / a : K e y > < a : V a l u e   i : t y p e = " M e a s u r e G r i d N o d e V i e w S t a t e " > < C o l u m n > 1 8 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 C o l u m n s \ a l i q _ s t < / K e y > < / a : K e y > < a : V a l u e   i : t y p e = " M e a s u r e G r i d N o d e V i e w S t a t e " > < C o l u m n > 1 9 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 C o l u m n s \ v l _ i c m s _ s t < / K e y > < / a : K e y > < a : V a l u e   i : t y p e = " M e a s u r e G r i d N o d e V i e w S t a t e " > < C o l u m n > 2 0 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 C o l u m n s \ c s t < / K e y > < / a : K e y > < a : V a l u e   i : t y p e = " M e a s u r e G r i d N o d e V i e w S t a t e " > < C o l u m n > 2 1 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 C o l u m n s \ A l � q u o t a   P I S < / K e y > < / a : K e y > < a : V a l u e   i : t y p e = " M e a s u r e G r i d N o d e V i e w S t a t e " > < C o l u m n > 2 2 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 C o l u m n s \ C r � d i t o   P I S < / K e y > < / a : K e y > < a : V a l u e   i : t y p e = " M e a s u r e G r i d N o d e V i e w S t a t e " > < C o l u m n > 2 3 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 C o l u m n s \ A l � q u o t a   C O F I N S < / K e y > < / a : K e y > < a : V a l u e   i : t y p e = " M e a s u r e G r i d N o d e V i e w S t a t e " > < C o l u m n > 2 4 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 C o l u m n s \ C r � d i t o   C O F I N S < / K e y > < / a : K e y > < a : V a l u e   i : t y p e = " M e a s u r e G r i d N o d e V i e w S t a t e " > < C o l u m n > 2 5 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 C o l u m n s \ c o m p e t e n c i a   ( A n o ) < / K e y > < / a : K e y > < a : V a l u e   i : t y p e = " M e a s u r e G r i d N o d e V i e w S t a t e " > < C o l u m n > 2 8 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 C o l u m n s \ c o m p e t e n c i a   ( T r i m e s t r e ) < / K e y > < / a : K e y > < a : V a l u e   i : t y p e = " M e a s u r e G r i d N o d e V i e w S t a t e " > < C o l u m n > 2 9 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 C o l u m n s \ c o m p e t e n c i a   ( � n d i c e   d o   M � s ) < / K e y > < / a : K e y > < a : V a l u e   i : t y p e = " M e a s u r e G r i d N o d e V i e w S t a t e " > < C o l u m n > 3 0 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 C o l u m n s \ c o m p e t e n c i a   ( M � s ) < / K e y > < / a : K e y > < a : V a l u e   i : t y p e = " M e a s u r e G r i d N o d e V i e w S t a t e " > < C o l u m n > 3 1 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 C o l u m n s \ � n d i c e < / K e y > < / a : K e y > < a : V a l u e   i : t y p e = " M e a s u r e G r i d N o d e V i e w S t a t e " > < C o l u m n > 3 2 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 C o l u m n s \ A l � q u o t a   I n t e r e s t a d u a l < / K e y > < / a : K e y > < a : V a l u e   i : t y p e = " M e a s u r e G r i d N o d e V i e w S t a t e " > < C o l u m n > 3 3 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 C o l u m n s \ A l � q u o t a   I n t e r n a < / K e y > < / a : K e y > < a : V a l u e   i : t y p e = " M e a s u r e G r i d N o d e V i e w S t a t e " > < C o l u m n > 3 4 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 C o l u m n s \ M V A   A j u s t a d a < / K e y > < / a : K e y > < a : V a l u e   i : t y p e = " M e a s u r e G r i d N o d e V i e w S t a t e " > < C o l u m n > 3 5 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 C o l u m n s \ B C   I C M S   S T < / K e y > < / a : K e y > < a : V a l u e   i : t y p e = " M e a s u r e G r i d N o d e V i e w S t a t e " > < C o l u m n > 3 6 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 C o l u m n s \ I C M S   I n t e r e s t a d u a l < / K e y > < / a : K e y > < a : V a l u e   i : t y p e = " M e a s u r e G r i d N o d e V i e w S t a t e " > < C o l u m n > 3 7 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 C o l u m n s \ I C M S   I n t e r n o < / K e y > < / a : K e y > < a : V a l u e   i : t y p e = " M e a s u r e G r i d N o d e V i e w S t a t e " > < C o l u m n > 3 8 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 C o l u m n s \ I C M S   S T < / K e y > < / a : K e y > < a : V a l u e   i : t y p e = " M e a s u r e G r i d N o d e V i e w S t a t e " > < C o l u m n > 3 9 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 C o l u m n s \ C r � d i t o   P I S   A t u a l < / K e y > < / a : K e y > < a : V a l u e   i : t y p e = " M e a s u r e G r i d N o d e V i e w S t a t e " > < C o l u m n > 4 0 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 C o l u m n s \ C r � d i t o   C O F I N S   A t u a l < / K e y > < / a : K e y > < a : V a l u e   i : t y p e = " M e a s u r e G r i d N o d e V i e w S t a t e " > < C o l u m n > 4 1 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 L i n k s \ & l t ; C o l u m n s \ S o m a   d e   C r � d i t o   P I S & g t ; - & l t ; M e a s u r e s \ C r � d i t o   P I S & g t ; 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 L i n k s \ & l t ; C o l u m n s \ S o m a   d e   C r � d i t o   P I S & g t ; - & l t ; M e a s u r e s \ C r � d i t o   P I S & g t ; \ C O L U M N 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 C r � d i t o   P I S & g t ; - & l t ; M e a s u r e s \ C r � d i t o   P I S & g t ; \ M E A S U R E 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 C r � d i t o   C O F I N S & g t ; - & l t ; M e a s u r e s \ C r � d i t o   C O F I N S & g t ; 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 L i n k s \ & l t ; C o l u m n s \ S o m a   d e   C r � d i t o   C O F I N S & g t ; - & l t ; M e a s u r e s \ C r � d i t o   C O F I N S & g t ; \ C O L U M N 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 C r � d i t o   C O F I N S & g t ; - & l t ; M e a s u r e s \ C r � d i t o   C O F I N S & g t ; \ M E A S U R E 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 v l _ b c _ i c m s _ s t & g t ; - & l t ; M e a s u r e s \ v l _ b c _ i c m s _ s t & g t ; 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 L i n k s \ & l t ; C o l u m n s \ S o m a   d e   v l _ b c _ i c m s _ s t & g t ; - & l t ; M e a s u r e s \ v l _ b c _ i c m s _ s t & g t ; \ C O L U M N 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 v l _ b c _ i c m s _ s t & g t ; - & l t ; M e a s u r e s \ v l _ b c _ i c m s _ s t & g t ; \ M E A S U R E 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 v l _ b c _ i c m s & g t ; - & l t ; M e a s u r e s \ v l _ b c _ i c m s & g t ; 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 L i n k s \ & l t ; C o l u m n s \ S o m a   d e   v l _ b c _ i c m s & g t ; - & l t ; M e a s u r e s \ v l _ b c _ i c m s & g t ; \ C O L U M N 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 v l _ b c _ i c m s & g t ; - & l t ; M e a s u r e s \ v l _ b c _ i c m s & g t ; \ M E A S U R E 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 I C M S   S T & g t ; - & l t ; M e a s u r e s \ I C M S   S T & g t ; 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 L i n k s \ & l t ; C o l u m n s \ S o m a   d e   I C M S   S T & g t ; - & l t ; M e a s u r e s \ I C M S   S T & g t ; \ C O L U M N 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 I C M S   S T & g t ; - & l t ; M e a s u r e s \ I C M S   S T & g t ; \ M E A S U R E 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 A l � q u o t a   P I S & g t ; - & l t ; M e a s u r e s \ A l � q u o t a   P I S & g t ; 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 L i n k s \ & l t ; C o l u m n s \ S o m a   d e   A l � q u o t a   P I S & g t ; - & l t ; M e a s u r e s \ A l � q u o t a   P I S & g t ; \ C O L U M N 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 A l � q u o t a   P I S & g t ; - & l t ; M e a s u r e s \ A l � q u o t a   P I S & g t ; \ M E A S U R E 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 C r � d i t o   P I S   A t u a l & g t ; - & l t ; M e a s u r e s \ C r � d i t o   P I S   A t u a l & g t ; 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 L i n k s \ & l t ; C o l u m n s \ S o m a   d e   C r � d i t o   P I S   A t u a l & g t ; - & l t ; M e a s u r e s \ C r � d i t o   P I S   A t u a l & g t ; \ C O L U M N 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 C r � d i t o   P I S   A t u a l & g t ; - & l t ; M e a s u r e s \ C r � d i t o   P I S   A t u a l & g t ; \ M E A S U R E 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 A l � q u o t a   C O F I N S & g t ; - & l t ; M e a s u r e s \ A l � q u o t a   C O F I N S & g t ; 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 L i n k s \ & l t ; C o l u m n s \ S o m a   d e   A l � q u o t a   C O F I N S & g t ; - & l t ; M e a s u r e s \ A l � q u o t a   C O F I N S & g t ; \ C O L U M N 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 A l � q u o t a   C O F I N S & g t ; - & l t ; M e a s u r e s \ A l � q u o t a   C O F I N S & g t ; \ M E A S U R E 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 C r � d i t o   C O F I N S   A t u a l & g t ; - & l t ; M e a s u r e s \ C r � d i t o   C O F I N S   A t u a l & g t ; 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 L i n k s \ & l t ; C o l u m n s \ S o m a   d e   C r � d i t o   C O F I N S   A t u a l & g t ; - & l t ; M e a s u r e s \ C r � d i t o   C O F I N S   A t u a l & g t ; \ C O L U M N 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 C r � d i t o   C O F I N S   A t u a l & g t ; - & l t ; M e a s u r e s \ C r � d i t o   C O F I N S   A t u a l & g t ; \ M E A S U R E 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 m v a _ i c m s _ s t 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 m v a _ i c m s _ s t 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 C o l u m n s \ N C M   E X   I P I < / K e y > < / D i a g r a m O b j e c t K e y > < D i a g r a m O b j e c t K e y > < K e y > C o l u m n s \ D e s c r i � � o < / K e y > < / D i a g r a m O b j e c t K e y > < D i a g r a m O b j e c t K e y > < K e y > C o l u m n s \ C � d i g o   d e   B a r r a s < / K e y > < / D i a g r a m O b j e c t K e y > < D i a g r a m O b j e c t K e y > < K e y > C o l u m n s \ C E S T < / K e y > < / D i a g r a m O b j e c t K e y > < D i a g r a m O b j e c t K e y > < K e y > C o l u m n s \ C S T   O r i g e m < / K e y > < / D i a g r a m O b j e c t K e y > < D i a g r a m O b j e c t K e y > < K e y > C o l u m n s \ U F   R e m e t e n t e < / K e y > < / D i a g r a m O b j e c t K e y > < D i a g r a m O b j e c t K e y > < K e y > C o l u m n s \ A l � q u o t a   B � s i c a   U F   R e m e t e n t e   ( I n t e r e s t a d u a l ) < / K e y > < / D i a g r a m O b j e c t K e y > < D i a g r a m O b j e c t K e y > < K e y > C o l u m n s \ U F   D e s t i n o < / K e y > < / D i a g r a m O b j e c t K e y > < D i a g r a m O b j e c t K e y > < K e y > C o l u m n s \ A l � q u o t a   B � s i c a   U F   D e s t i n o < / K e y > < / D i a g r a m O b j e c t K e y > < D i a g r a m O b j e c t K e y > < K e y > C o l u m n s \ M V A   O r i g i n a l < / K e y > < / D i a g r a m O b j e c t K e y > < D i a g r a m O b j e c t K e y > < K e y > C o l u m n s \ M V A   A j u s t a d a < / K e y > < / D i a g r a m O b j e c t K e y > < D i a g r a m O b j e c t K e y > < K e y > C o l u m n s \ F E C O P < / K e y > < / D i a g r a m O b j e c t K e y > < D i a g r a m O b j e c t K e y > < K e y > C o l u m n s \ B a s e   l e g a l < / K e y > < / D i a g r a m O b j e c t K e y > < D i a g r a m O b j e c t K e y > < K e y > C o l u m n s \ C � l c u l o   M V A   A j u s t a d a < / K e y > < / D i a g r a m O b j e c t K e y > < D i a g r a m O b j e c t K e y > < K e y > C o l u m n s \ C � l c u l o   S T < / K e y > < / D i a g r a m O b j e c t K e y > < D i a g r a m O b j e c t K e y > < K e y > C o l u m n s \ � n d i c e 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 C o l u m n s \ N C M   E X   I P I 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 C o l u m n s \ D e s c r i � � o 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 C o l u m n s \ C � d i g o   d e   B a r r a s 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 C o l u m n s \ C E S T 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 C o l u m n s \ C S T   O r i g e m 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 C o l u m n s \ U F   R e m e t e n t e 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 C o l u m n s \ A l � q u o t a   B � s i c a   U F   R e m e t e n t e   ( I n t e r e s t a d u a l ) 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 C o l u m n s \ U F   D e s t i n o 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 C o l u m n s \ A l � q u o t a   B � s i c a   U F   D e s t i n o 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 C o l u m n s \ M V A   O r i g i n a l 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 C o l u m n s \ M V A   A j u s t a d a 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 C o l u m n s \ F E C O P 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 C o l u m n s \ B a s e   l e g a l 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 C o l u m n s \ C � l c u l o   M V A   A j u s t a d a 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 C o l u m n s \ C � l c u l o   S T 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 C o l u m n s \ � n d i c e < / K e y > < / a : K e y > < a : V a l u e   i : t y p e = " M e a s u r e G r i d N o d e V i e w S t a t e " > < C o l u m n > 1 5 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 M V A _ I C M S _ S T 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 M V A _ I C M S _ S T 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 C o l u m n s \ N C M   E X   T I P I < / K e y > < / D i a g r a m O b j e c t K e y > < D i a g r a m O b j e c t K e y > < K e y > C o l u m n s \ C � D I G O   I T E M < / K e y > < / D i a g r a m O b j e c t K e y > < D i a g r a m O b j e c t K e y > < K e y > C o l u m n s \ D E S C R I � � O < / K e y > < / D i a g r a m O b j e c t K e y > < D i a g r a m O b j e c t K e y > < K e y > C o l u m n s \ C � D I G O   D E   B A R R A S < / K e y > < / D i a g r a m O b j e c t K e y > < D i a g r a m O b j e c t K e y > < K e y > C o l u m n s \ C E S T < / K e y > < / D i a g r a m O b j e c t K e y > < D i a g r a m O b j e c t K e y > < K e y > C o l u m n s \ C S T   I C M S < / K e y > < / D i a g r a m O b j e c t K e y > < D i a g r a m O b j e c t K e y > < K e y > C o l u m n s \ U F   R E M E T E N T E < / K e y > < / D i a g r a m O b j e c t K e y > < D i a g r a m O b j e c t K e y > < K e y > C o l u m n s \ A L � Q U O T A   I N T E R E S T A D U A L < / K e y > < / D i a g r a m O b j e c t K e y > < D i a g r a m O b j e c t K e y > < K e y > C o l u m n s \ U F   D E S T I N O < / K e y > < / D i a g r a m O b j e c t K e y > < D i a g r a m O b j e c t K e y > < K e y > C o l u m n s \ A L � Q U O T A   I N T E R N A < / K e y > < / D i a g r a m O b j e c t K e y > < D i a g r a m O b j e c t K e y > < K e y > C o l u m n s \ M V A   O R I G I N A L < / K e y > < / D i a g r a m O b j e c t K e y > < D i a g r a m O b j e c t K e y > < K e y > C o l u m n s \ M V A   A J U S T A D A < / K e y > < / D i a g r a m O b j e c t K e y > < D i a g r a m O b j e c t K e y > < K e y > C o l u m n s \ F E C O P < / K e y > < / D i a g r a m O b j e c t K e y > < D i a g r a m O b j e c t K e y > < K e y > C o l u m n s \ B A S E   L E G A L < / K e y > < / D i a g r a m O b j e c t K e y > < D i a g r a m O b j e c t K e y > < K e y > C o l u m n s \ V A L I D A � � O   M V A < / K e y > < / D i a g r a m O b j e c t K e y > < D i a g r a m O b j e c t K e y > < K e y > C o l u m n s \ � n d i c e 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 C o l u m n s \ N C M   E X   T I P I 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 C o l u m n s \ C � D I G O   I T E M 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 C o l u m n s \ D E S C R I � � O 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 C o l u m n s \ C � D I G O   D E   B A R R A S 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 C o l u m n s \ C E S T 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 C o l u m n s \ C S T   I C M S 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 C o l u m n s \ U F   R E M E T E N T E 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 C o l u m n s \ A L � Q U O T A   I N T E R E S T A D U A L 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 C o l u m n s \ U F   D E S T I N O 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 C o l u m n s \ A L � Q U O T A   I N T E R N A 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 C o l u m n s \ M V A   O R I G I N A L 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 C o l u m n s \ M V A   A J U S T A D A 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 C o l u m n s \ F E C O P 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 C o l u m n s \ B A S E   L E G A L 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 C o l u m n s \ V A L I D A � � O   M V A < / K e y > < / a : K e y > < a : V a l u e   i : t y p e = " M e a s u r e G r i d N o d e V i e w S t a t e " > < C o l u m n > 1 5 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 C o l u m n s \ � n d i c e 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 A l � q u o t a s   I C M S 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 A l � q u o t a s   I C M S 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 C o l u m n s \ U F   o r i g e m < / K e y > < / D i a g r a m O b j e c t K e y > < D i a g r a m O b j e c t K e y > < K e y > C o l u m n s \ U F   d e s t i n o < / K e y > < / D i a g r a m O b j e c t K e y > < D i a g r a m O b j e c t K e y > < K e y > C o l u m n s \ A l � q u o t a < / K e y > < / D i a g r a m O b j e c t K e y > < D i a g r a m O b j e c t K e y > < K e y > C o l u m n s \ T i p o < / K e y > < / D i a g r a m O b j e c t K e y > < D i a g r a m O b j e c t K e y > < K e y > C o l u m n s \ V i g � n c i a   i n i c i a l < / K e y > < / D i a g r a m O b j e c t K e y > < D i a g r a m O b j e c t K e y > < K e y > C o l u m n s \ V i g � n c i a   f i n a l < / K e y > < / D i a g r a m O b j e c t K e y > < D i a g r a m O b j e c t K e y > < K e y > C o l u m n s \ � n d i c e 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 C o l u m n s \ U F   o r i g e m 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 C o l u m n s \ U F   d e s t i n o 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 C o l u m n s \ A l � q u o t a 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 C o l u m n s \ V i g � n c i a   i n i c i a l 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 C o l u m n s \ V i g � n c i a   f i n a l 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 C o l u m n s \ � n d i c e 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 N F e   I C M S 6 0   -   S T   s a i d a 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 N F e   I C M S 6 0   -   S T   s a i d a 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 C o l u m n s \ c o m p e t e n c i a < / K e y > < / D i a g r a m O b j e c t K e y > < D i a g r a m O b j e c t K e y > < K e y > C o l u m n s \ t i p o < / K e y > < / D i a g r a m O b j e c t K e y > < D i a g r a m O b j e c t K e y > < K e y > C o l u m n s \ N f e < / K e y > < / D i a g r a m O b j e c t K e y > < D i a g r a m O b j e c t K e y > < K e y > C o l u m n s \ c n p j _ e m i t < / K e y > < / D i a g r a m O b j e c t K e y > < D i a g r a m O b j e c t K e y > < K e y > C o l u m n s \ r a z a o _ s o c i a l _ e m i t < / K e y > < / D i a g r a m O b j e c t K e y > < D i a g r a m O b j e c t K e y > < K e y > C o l u m n s \ u f _ e m i t < / K e y > < / D i a g r a m O b j e c t K e y > < D i a g r a m O b j e c t K e y > < K e y > C o l u m n s \ c o d _ r e g i m e _ t r i b < / K e y > < / D i a g r a m O b j e c t K e y > < D i a g r a m O b j e c t K e y > < K e y > C o l u m n s \ m o d e l o _ n f e < / K e y > < / D i a g r a m O b j e c t K e y > < D i a g r a m O b j e c t K e y > < K e y > C o l u m n s \ n u m _ n f e < / K e y > < / D i a g r a m O b j e c t K e y > < D i a g r a m O b j e c t K e y > < K e y > C o l u m n s \ d a t a _ e m i s s a o < / K e y > < / D i a g r a m O b j e c t K e y > < D i a g r a m O b j e c t K e y > < K e y > C o l u m n s \ d a t a _ e n t r a d a < / K e y > < / D i a g r a m O b j e c t K e y > < D i a g r a m O b j e c t K e y > < K e y > C o l u m n s \ i d e n t _ l o c a l _ d e s t i n o < / K e y > < / D i a g r a m O b j e c t K e y > < D i a g r a m O b j e c t K e y > < K e y > C o l u m n s \ c n p j _ d e s t < / K e y > < / D i a g r a m O b j e c t K e y > < D i a g r a m O b j e c t K e y > < K e y > C o l u m n s \ r a z a o _ s o c i a l _ d e s t < / K e y > < / D i a g r a m O b j e c t K e y > < D i a g r a m O b j e c t K e y > < K e y > C o l u m n s \ u f _ d e s t < / K e y > < / D i a g r a m O b j e c t K e y > < D i a g r a m O b j e c t K e y > < K e y > C o l u m n s \ i n d F i n a l < / K e y > < / D i a g r a m O b j e c t K e y > < D i a g r a m O b j e c t K e y > < K e y > C o l u m n s \ i d < / K e y > < / D i a g r a m O b j e c t K e y > < D i a g r a m O b j e c t K e y > < K e y > C o l u m n s \ c o d _ p r o d u t o < / K e y > < / D i a g r a m O b j e c t K e y > < D i a g r a m O b j e c t K e y > < K e y > C o l u m n s \ c e a n < / K e y > < / D i a g r a m O b j e c t K e y > < D i a g r a m O b j e c t K e y > < K e y > C o l u m n s \ c e a n _ t r i b < / K e y > < / D i a g r a m O b j e c t K e y > < D i a g r a m O b j e c t K e y > < K e y > C o l u m n s \ d e c r i c a o < / K e y > < / D i a g r a m O b j e c t K e y > < D i a g r a m O b j e c t K e y > < K e y > C o l u m n s \ n c m < / K e y > < / D i a g r a m O b j e c t K e y > < D i a g r a m O b j e c t K e y > < K e y > C o l u m n s \ e x _ i p i < / K e y > < / D i a g r a m O b j e c t K e y > < D i a g r a m O b j e c t K e y > < K e y > C o l u m n s \ c e s t < / K e y > < / D i a g r a m O b j e c t K e y > < D i a g r a m O b j e c t K e y > < K e y > C o l u m n s \ c f o p < / K e y > < / D i a g r a m O b j e c t K e y > < D i a g r a m O b j e c t K e y > < K e y > C o l u m n s \ u n i d a d e < / K e y > < / D i a g r a m O b j e c t K e y > < D i a g r a m O b j e c t K e y > < K e y > C o l u m n s \ q t d < / K e y > < / D i a g r a m O b j e c t K e y > < D i a g r a m O b j e c t K e y > < K e y > C o l u m n s \ v l _ u n i t < / K e y > < / D i a g r a m O b j e c t K e y > < D i a g r a m O b j e c t K e y > < K e y > C o l u m n s \ v l _ p r o d < / K e y > < / D i a g r a m O b j e c t K e y > < D i a g r a m O b j e c t K e y > < K e y > C o l u m n s \ o r i g e m _ m e r c a d o r i a < / K e y > < / D i a g r a m O b j e c t K e y > < D i a g r a m O b j e c t K e y > < K e y > C o l u m n s \ c s t _ i c m s < / K e y > < / D i a g r a m O b j e c t K e y > < D i a g r a m O b j e c t K e y > < K e y > C o l u m n s \ b c _ i c m s _ s t _ r e t i d o < / K e y > < / D i a g r a m O b j e c t K e y > < D i a g r a m O b j e c t K e y > < K e y > C o l u m n s \ a l i q u o t a _ s t _ c f < / K e y > < / D i a g r a m O b j e c t K e y > < D i a g r a m O b j e c t K e y > < K e y > C o l u m n s \ I C M S _ p r o p r i o _ s u b s t i t u t o < / K e y > < / D i a g r a m O b j e c t K e y > < D i a g r a m O b j e c t K e y > < K e y > C o l u m n s \ i c m s _ s t _ r e t i d o < / K e y > < / D i a g r a m O b j e c t K e y > < D i a g r a m O b j e c t K e y > < K e y > C o l u m n s \ b c _ f c p _ r e t i d o _ s t < / K e y > < / D i a g r a m O b j e c t K e y > < D i a g r a m O b j e c t K e y > < K e y > C o l u m n s \ a l i q u o t a _ f c p _ r e t i d o _ s t < / K e y > < / D i a g r a m O b j e c t K e y > < D i a g r a m O b j e c t K e y > < K e y > C o l u m n s \ f c p _ r e t i d o _ s t < / K e y > < / D i a g r a m O b j e c t K e y > < D i a g r a m O b j e c t K e y > < K e y > C o l u m n s \ a l i q u o t a _ r e d _ b c _ e f e t i v a < / K e y > < / D i a g r a m O b j e c t K e y > < D i a g r a m O b j e c t K e y > < K e y > C o l u m n s \ b c _ e f e t i v a < / K e y > < / D i a g r a m O b j e c t K e y > < D i a g r a m O b j e c t K e y > < K e y > C o l u m n s \ a l i q u o t a _ i c m s _ e f e t i v a < / K e y > < / D i a g r a m O b j e c t K e y > < D i a g r a m O b j e c t K e y > < K e y > C o l u m n s \ i c m s _ e f e t i v o 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 C o l u m n s \ c o m p e t e n c i a 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 C o l u m n s \ N f e 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 C o l u m n s \ c n p j _ e m i t 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 C o l u m n s \ r a z a o _ s o c i a l _ e m i t 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 C o l u m n s \ u f _ e m i t 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 C o l u m n s \ c o d _ r e g i m e _ t r i b 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 C o l u m n s \ m o d e l o _ n f e 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 C o l u m n s \ n u m _ n f e 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 C o l u m n s \ d a t a _ e m i s s a o 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 C o l u m n s \ d a t a _ e n t r a d a 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 C o l u m n s \ i d e n t _ l o c a l _ d e s t i n o 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 C o l u m n s \ c n p j _ d e s t 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 C o l u m n s \ r a z a o _ s o c i a l _ d e s t 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 C o l u m n s \ u f _ d e s t 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 C o l u m n s \ i n d F i n a l < / K e y > < / a : K e y > < a : V a l u e   i : t y p e = " M e a s u r e G r i d N o d e V i e w S t a t e " > < C o l u m n > 1 5 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M e a s u r e G r i d N o d e V i e w S t a t e " > < C o l u m n > 1 6 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 C o l u m n s \ c o d _ p r o d u t o < / K e y > < / a : K e y > < a : V a l u e   i : t y p e = " M e a s u r e G r i d N o d e V i e w S t a t e " > < C o l u m n > 1 7 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 C o l u m n s \ c e a n < / K e y > < / a : K e y > < a : V a l u e   i : t y p e = " M e a s u r e G r i d N o d e V i e w S t a t e " > < C o l u m n > 1 8 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 C o l u m n s \ c e a n _ t r i b < / K e y > < / a : K e y > < a : V a l u e   i : t y p e = " M e a s u r e G r i d N o d e V i e w S t a t e " > < C o l u m n > 1 9 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 C o l u m n s \ d e c r i c a o < / K e y > < / a : K e y > < a : V a l u e   i : t y p e = " M e a s u r e G r i d N o d e V i e w S t a t e " > < C o l u m n > 2 0 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 C o l u m n s \ n c m < / K e y > < / a : K e y > < a : V a l u e   i : t y p e = " M e a s u r e G r i d N o d e V i e w S t a t e " > < C o l u m n > 2 1 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 C o l u m n s \ e x _ i p i < / K e y > < / a : K e y > < a : V a l u e   i : t y p e = " M e a s u r e G r i d N o d e V i e w S t a t e " > < C o l u m n > 2 2 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 C o l u m n s \ c e s t < / K e y > < / a : K e y > < a : V a l u e   i : t y p e = " M e a s u r e G r i d N o d e V i e w S t a t e " > < C o l u m n > 2 3 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 C o l u m n s \ c f o p < / K e y > < / a : K e y > < a : V a l u e   i : t y p e = " M e a s u r e G r i d N o d e V i e w S t a t e " > < C o l u m n > 2 4 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 C o l u m n s \ u n i d a d e < / K e y > < / a : K e y > < a : V a l u e   i : t y p e = " M e a s u r e G r i d N o d e V i e w S t a t e " > < C o l u m n > 2 5 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 C o l u m n s \ q t d < / K e y > < / a : K e y > < a : V a l u e   i : t y p e = " M e a s u r e G r i d N o d e V i e w S t a t e " > < C o l u m n > 2 6 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 C o l u m n s \ v l _ u n i t < / K e y > < / a : K e y > < a : V a l u e   i : t y p e = " M e a s u r e G r i d N o d e V i e w S t a t e " > < C o l u m n > 2 7 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 C o l u m n s \ v l _ p r o d < / K e y > < / a : K e y > < a : V a l u e   i : t y p e = " M e a s u r e G r i d N o d e V i e w S t a t e " > < C o l u m n > 2 8 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 C o l u m n s \ o r i g e m _ m e r c a d o r i a < / K e y > < / a : K e y > < a : V a l u e   i : t y p e = " M e a s u r e G r i d N o d e V i e w S t a t e " > < C o l u m n > 2 9 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 C o l u m n s \ c s t _ i c m s < / K e y > < / a : K e y > < a : V a l u e   i : t y p e = " M e a s u r e G r i d N o d e V i e w S t a t e " > < C o l u m n > 3 0 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 C o l u m n s \ b c _ i c m s _ s t _ r e t i d o < / K e y > < / a : K e y > < a : V a l u e   i : t y p e = " M e a s u r e G r i d N o d e V i e w S t a t e " > < C o l u m n > 3 1 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 C o l u m n s \ a l i q u o t a _ s t _ c f < / K e y > < / a : K e y > < a : V a l u e   i : t y p e = " M e a s u r e G r i d N o d e V i e w S t a t e " > < C o l u m n > 3 2 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 C o l u m n s \ I C M S _ p r o p r i o _ s u b s t i t u t o < / K e y > < / a : K e y > < a : V a l u e   i : t y p e = " M e a s u r e G r i d N o d e V i e w S t a t e " > < C o l u m n > 3 3 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 C o l u m n s \ i c m s _ s t _ r e t i d o < / K e y > < / a : K e y > < a : V a l u e   i : t y p e = " M e a s u r e G r i d N o d e V i e w S t a t e " > < C o l u m n > 3 4 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 C o l u m n s \ b c _ f c p _ r e t i d o _ s t < / K e y > < / a : K e y > < a : V a l u e   i : t y p e = " M e a s u r e G r i d N o d e V i e w S t a t e " > < C o l u m n > 3 5 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 C o l u m n s \ a l i q u o t a _ f c p _ r e t i d o _ s t < / K e y > < / a : K e y > < a : V a l u e   i : t y p e = " M e a s u r e G r i d N o d e V i e w S t a t e " > < C o l u m n > 3 6 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 C o l u m n s \ f c p _ r e t i d o _ s t < / K e y > < / a : K e y > < a : V a l u e   i : t y p e = " M e a s u r e G r i d N o d e V i e w S t a t e " > < C o l u m n > 3 7 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 C o l u m n s \ a l i q u o t a _ r e d _ b c _ e f e t i v a < / K e y > < / a : K e y > < a : V a l u e   i : t y p e = " M e a s u r e G r i d N o d e V i e w S t a t e " > < C o l u m n > 3 8 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 C o l u m n s \ b c _ e f e t i v a < / K e y > < / a : K e y > < a : V a l u e   i : t y p e = " M e a s u r e G r i d N o d e V i e w S t a t e " > < C o l u m n > 3 9 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 C o l u m n s \ a l i q u o t a _ i c m s _ e f e t i v a < / K e y > < / a : K e y > < a : V a l u e   i : t y p e = " M e a s u r e G r i d N o d e V i e w S t a t e " > < C o l u m n > 4 0 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 C o l u m n s \ i c m s _ e f e t i v o < / K e y > < / a : K e y > < a : V a l u e   i : t y p e = " M e a s u r e G r i d N o d e V i e w S t a t e " > < C o l u m n > 4 1 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 P I S C O F I N S _ C 1 7 0 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 P I S C O F I N S _ C 1 7 0 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 M e a s u r e s \ S o m a   d e   a l i q _ i c m s < / K e y > < / D i a g r a m O b j e c t K e y > < D i a g r a m O b j e c t K e y > < K e y > M e a s u r e s \ S o m a   d e   a l i q _ i c m s \ T a g I n f o \ F � r m u l a < / K e y > < / D i a g r a m O b j e c t K e y > < D i a g r a m O b j e c t K e y > < K e y > M e a s u r e s \ S o m a   d e   a l i q _ i c m s \ T a g I n f o \ V a l o r < / K e y > < / D i a g r a m O b j e c t K e y > < D i a g r a m O b j e c t K e y > < K e y > M e a s u r e s \ S o m a   d e   a l i q _ s t < / K e y > < / D i a g r a m O b j e c t K e y > < D i a g r a m O b j e c t K e y > < K e y > M e a s u r e s \ S o m a   d e   a l i q _ s t \ T a g I n f o \ F � r m u l a < / K e y > < / D i a g r a m O b j e c t K e y > < D i a g r a m O b j e c t K e y > < K e y > M e a s u r e s \ S o m a   d e   a l i q _ s t \ T a g I n f o \ V a l o r < / K e y > < / D i a g r a m O b j e c t K e y > < D i a g r a m O b j e c t K e y > < K e y > M e a s u r e s \ M � d i a   d e   a l i q _ i c m s < / K e y > < / D i a g r a m O b j e c t K e y > < D i a g r a m O b j e c t K e y > < K e y > M e a s u r e s \ M � d i a   d e   a l i q _ i c m s \ T a g I n f o \ F � r m u l a < / K e y > < / D i a g r a m O b j e c t K e y > < D i a g r a m O b j e c t K e y > < K e y > M e a s u r e s \ M � d i a   d e   a l i q _ i c m s \ T a g I n f o \ V a l o r < / K e y > < / D i a g r a m O b j e c t K e y > < D i a g r a m O b j e c t K e y > < K e y > M e a s u r e s \ M � x i m o   d e   a l i q _ i c m s < / K e y > < / D i a g r a m O b j e c t K e y > < D i a g r a m O b j e c t K e y > < K e y > M e a s u r e s \ M � x i m o   d e   a l i q _ i c m s \ T a g I n f o \ F � r m u l a < / K e y > < / D i a g r a m O b j e c t K e y > < D i a g r a m O b j e c t K e y > < K e y > M e a s u r e s \ M � x i m o   d e   a l i q _ i c m s \ T a g I n f o \ V a l o r < / K e y > < / D i a g r a m O b j e c t K e y > < D i a g r a m O b j e c t K e y > < K e y > M e a s u r e s \ M � x i m o   d e   a l i q _ s t < / K e y > < / D i a g r a m O b j e c t K e y > < D i a g r a m O b j e c t K e y > < K e y > M e a s u r e s \ M � x i m o   d e   a l i q _ s t \ T a g I n f o \ F � r m u l a < / K e y > < / D i a g r a m O b j e c t K e y > < D i a g r a m O b j e c t K e y > < K e y > M e a s u r e s \ M � x i m o   d e   a l i q _ s t \ T a g I n f o \ V a l o r < / K e y > < / D i a g r a m O b j e c t K e y > < D i a g r a m O b j e c t K e y > < K e y > M e a s u r e s \ S o m a   d e   v l _ i t e m < / K e y > < / D i a g r a m O b j e c t K e y > < D i a g r a m O b j e c t K e y > < K e y > M e a s u r e s \ S o m a   d e   v l _ i t e m \ T a g I n f o \ F � r m u l a < / K e y > < / D i a g r a m O b j e c t K e y > < D i a g r a m O b j e c t K e y > < K e y > M e a s u r e s \ S o m a   d e   v l _ i t e m \ T a g I n f o \ V a l o r < / K e y > < / D i a g r a m O b j e c t K e y > < D i a g r a m O b j e c t K e y > < K e y > M e a s u r e s \ S o m a   d e   v l _ b c _ i c m s < / K e y > < / D i a g r a m O b j e c t K e y > < D i a g r a m O b j e c t K e y > < K e y > M e a s u r e s \ S o m a   d e   v l _ b c _ i c m s \ T a g I n f o \ F � r m u l a < / K e y > < / D i a g r a m O b j e c t K e y > < D i a g r a m O b j e c t K e y > < K e y > M e a s u r e s \ S o m a   d e   v l _ b c _ i c m s \ T a g I n f o \ V a l o r < / K e y > < / D i a g r a m O b j e c t K e y > < D i a g r a m O b j e c t K e y > < K e y > C o l u m n s \ c o m p e t e n c i a < / K e y > < / D i a g r a m O b j e c t K e y > < D i a g r a m O b j e c t K e y > < K e y > C o l u m n s \ c n p j _ m a t r i z < / K e y > < / D i a g r a m O b j e c t K e y > < D i a g r a m O b j e c t K e y > < K e y > C o l u m n s \ c n p j _ m _ f < / K e y > < / D i a g r a m O b j e c t K e y > < D i a g r a m O b j e c t K e y > < K e y > C o l u m n s \ u f _ d e s t i n o < / K e y > < / D i a g r a m O b j e c t K e y > < D i a g r a m O b j e c t K e y > < K e y > C o l u m n s \ r a z a o _ s o c i a l _ e m i t < / K e y > < / D i a g r a m O b j e c t K e y > < D i a g r a m O b j e c t K e y > < K e y > C o l u m n s \ c n p j _ e m i t < / K e y > < / D i a g r a m O b j e c t K e y > < D i a g r a m O b j e c t K e y > < K e y > C o l u m n s \ u f _ r e m e t e n t e < / K e y > < / D i a g r a m O b j e c t K e y > < D i a g r a m O b j e c t K e y > < K e y > C o l u m n s \ c o d _ m o d < / K e y > < / D i a g r a m O b j e c t K e y > < D i a g r a m O b j e c t K e y > < K e y > C o l u m n s \ c h a v e _ n f e < / K e y > < / D i a g r a m O b j e c t K e y > < D i a g r a m O b j e c t K e y > < K e y > C o l u m n s \ d a t a _ e m i s s a o < / K e y > < / D i a g r a m O b j e c t K e y > < D i a g r a m O b j e c t K e y > < K e y > C o l u m n s \ d a t a _ e n t r a d a < / K e y > < / D i a g r a m O b j e c t K e y > < D i a g r a m O b j e c t K e y > < K e y > C o l u m n s \ c o d _ i t e m < / K e y > < / D i a g r a m O b j e c t K e y > < D i a g r a m O b j e c t K e y > < K e y > C o l u m n s \ i t e m < / K e y > < / D i a g r a m O b j e c t K e y > < D i a g r a m O b j e c t K e y > < K e y > C o l u m n s \ c o d _ b a r r a < / K e y > < / D i a g r a m O b j e c t K e y > < D i a g r a m O b j e c t K e y > < K e y > C o l u m n s \ t i p o _ i t e m < / K e y > < / D i a g r a m O b j e c t K e y > < D i a g r a m O b j e c t K e y > < K e y > C o l u m n s \ n c m < / K e y > < / D i a g r a m O b j e c t K e y > < D i a g r a m O b j e c t K e y > < K e y > C o l u m n s \ e x _ i p i < / K e y > < / D i a g r a m O b j e c t K e y > < D i a g r a m O b j e c t K e y > < K e y > C o l u m n s \ c f o p < / K e y > < / D i a g r a m O b j e c t K e y > < D i a g r a m O b j e c t K e y > < K e y > C o l u m n s \ v l _ i t e m < / K e y > < / D i a g r a m O b j e c t K e y > < D i a g r a m O b j e c t K e y > < K e y > C o l u m n s \ v l _ d e s c < / K e y > < / D i a g r a m O b j e c t K e y > < D i a g r a m O b j e c t K e y > < K e y > C o l u m n s \ c s t _ i c m s < / K e y > < / D i a g r a m O b j e c t K e y > < D i a g r a m O b j e c t K e y > < K e y > C o l u m n s \ v l _ b c _ i c m s < / K e y > < / D i a g r a m O b j e c t K e y > < D i a g r a m O b j e c t K e y > < K e y > C o l u m n s \ a l i q _ i c m s < / K e y > < / D i a g r a m O b j e c t K e y > < D i a g r a m O b j e c t K e y > < K e y > C o l u m n s \ v l _ i c m s < / K e y > < / D i a g r a m O b j e c t K e y > < D i a g r a m O b j e c t K e y > < K e y > C o l u m n s \ v l _ b c _ i c m s _ s t < / K e y > < / D i a g r a m O b j e c t K e y > < D i a g r a m O b j e c t K e y > < K e y > C o l u m n s \ a l i q _ s t < / K e y > < / D i a g r a m O b j e c t K e y > < D i a g r a m O b j e c t K e y > < K e y > C o l u m n s \ v l _ i c m s _ s t < / K e y > < / D i a g r a m O b j e c t K e y > < D i a g r a m O b j e c t K e y > < K e y > C o l u m n s \ � n d i c e < / K e y > < / D i a g r a m O b j e c t K e y > < D i a g r a m O b j e c t K e y > < K e y > L i n k s \ & l t ; C o l u m n s \ S o m a   d e   a l i q _ i c m s & g t ; - & l t ; M e a s u r e s \ a l i q _ i c m s & g t ; < / K e y > < / D i a g r a m O b j e c t K e y > < D i a g r a m O b j e c t K e y > < K e y > L i n k s \ & l t ; C o l u m n s \ S o m a   d e   a l i q _ i c m s & g t ; - & l t ; M e a s u r e s \ a l i q _ i c m s & g t ; \ C O L U M N < / K e y > < / D i a g r a m O b j e c t K e y > < D i a g r a m O b j e c t K e y > < K e y > L i n k s \ & l t ; C o l u m n s \ S o m a   d e   a l i q _ i c m s & g t ; - & l t ; M e a s u r e s \ a l i q _ i c m s & g t ; \ M E A S U R E < / K e y > < / D i a g r a m O b j e c t K e y > < D i a g r a m O b j e c t K e y > < K e y > L i n k s \ & l t ; C o l u m n s \ S o m a   d e   a l i q _ s t & g t ; - & l t ; M e a s u r e s \ a l i q _ s t & g t ; < / K e y > < / D i a g r a m O b j e c t K e y > < D i a g r a m O b j e c t K e y > < K e y > L i n k s \ & l t ; C o l u m n s \ S o m a   d e   a l i q _ s t & g t ; - & l t ; M e a s u r e s \ a l i q _ s t & g t ; \ C O L U M N < / K e y > < / D i a g r a m O b j e c t K e y > < D i a g r a m O b j e c t K e y > < K e y > L i n k s \ & l t ; C o l u m n s \ S o m a   d e   a l i q _ s t & g t ; - & l t ; M e a s u r e s \ a l i q _ s t & g t ; \ M E A S U R E < / K e y > < / D i a g r a m O b j e c t K e y > < D i a g r a m O b j e c t K e y > < K e y > L i n k s \ & l t ; C o l u m n s \ M � d i a   d e   a l i q _ i c m s & g t ; - & l t ; M e a s u r e s \ a l i q _ i c m s & g t ; < / K e y > < / D i a g r a m O b j e c t K e y > < D i a g r a m O b j e c t K e y > < K e y > L i n k s \ & l t ; C o l u m n s \ M � d i a   d e   a l i q _ i c m s & g t ; - & l t ; M e a s u r e s \ a l i q _ i c m s & g t ; \ C O L U M N < / K e y > < / D i a g r a m O b j e c t K e y > < D i a g r a m O b j e c t K e y > < K e y > L i n k s \ & l t ; C o l u m n s \ M � d i a   d e   a l i q _ i c m s & g t ; - & l t ; M e a s u r e s \ a l i q _ i c m s & g t ; \ M E A S U R E < / K e y > < / D i a g r a m O b j e c t K e y > < D i a g r a m O b j e c t K e y > < K e y > L i n k s \ & l t ; C o l u m n s \ M � x i m o   d e   a l i q _ i c m s & g t ; - & l t ; M e a s u r e s \ a l i q _ i c m s & g t ; < / K e y > < / D i a g r a m O b j e c t K e y > < D i a g r a m O b j e c t K e y > < K e y > L i n k s \ & l t ; C o l u m n s \ M � x i m o   d e   a l i q _ i c m s & g t ; - & l t ; M e a s u r e s \ a l i q _ i c m s & g t ; \ C O L U M N < / K e y > < / D i a g r a m O b j e c t K e y > < D i a g r a m O b j e c t K e y > < K e y > L i n k s \ & l t ; C o l u m n s \ M � x i m o   d e   a l i q _ i c m s & g t ; - & l t ; M e a s u r e s \ a l i q _ i c m s & g t ; \ M E A S U R E < / K e y > < / D i a g r a m O b j e c t K e y > < D i a g r a m O b j e c t K e y > < K e y > L i n k s \ & l t ; C o l u m n s \ M � x i m o   d e   a l i q _ s t & g t ; - & l t ; M e a s u r e s \ a l i q _ s t & g t ; < / K e y > < / D i a g r a m O b j e c t K e y > < D i a g r a m O b j e c t K e y > < K e y > L i n k s \ & l t ; C o l u m n s \ M � x i m o   d e   a l i q _ s t & g t ; - & l t ; M e a s u r e s \ a l i q _ s t & g t ; \ C O L U M N < / K e y > < / D i a g r a m O b j e c t K e y > < D i a g r a m O b j e c t K e y > < K e y > L i n k s \ & l t ; C o l u m n s \ M � x i m o   d e   a l i q _ s t & g t ; - & l t ; M e a s u r e s \ a l i q _ s t & g t ; \ M E A S U R E < / K e y > < / D i a g r a m O b j e c t K e y > < D i a g r a m O b j e c t K e y > < K e y > L i n k s \ & l t ; C o l u m n s \ S o m a   d e   v l _ i t e m & g t ; - & l t ; M e a s u r e s \ v l _ i t e m & g t ; < / K e y > < / D i a g r a m O b j e c t K e y > < D i a g r a m O b j e c t K e y > < K e y > L i n k s \ & l t ; C o l u m n s \ S o m a   d e   v l _ i t e m & g t ; - & l t ; M e a s u r e s \ v l _ i t e m & g t ; \ C O L U M N < / K e y > < / D i a g r a m O b j e c t K e y > < D i a g r a m O b j e c t K e y > < K e y > L i n k s \ & l t ; C o l u m n s \ S o m a   d e   v l _ i t e m & g t ; - & l t ; M e a s u r e s \ v l _ i t e m & g t ; \ M E A S U R E < / K e y > < / D i a g r a m O b j e c t K e y > < D i a g r a m O b j e c t K e y > < K e y > L i n k s \ & l t ; C o l u m n s \ S o m a   d e   v l _ b c _ i c m s & g t ; - & l t ; M e a s u r e s \ v l _ b c _ i c m s & g t ; < / K e y > < / D i a g r a m O b j e c t K e y > < D i a g r a m O b j e c t K e y > < K e y > L i n k s \ & l t ; C o l u m n s \ S o m a   d e   v l _ b c _ i c m s & g t ; - & l t ; M e a s u r e s \ v l _ b c _ i c m s & g t ; \ C O L U M N < / K e y > < / D i a g r a m O b j e c t K e y > < D i a g r a m O b j e c t K e y > < K e y > L i n k s \ & l t ; C o l u m n s \ S o m a   d e   v l _ b c _ i c m s & g t ; - & l t ; M e a s u r e s \ v l _ b c _ i c m s & g t ; \ M E A S U R E 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 M e a s u r e s \ S o m a   d e   a l i q _ i c m s < / K e y > < / a : K e y > < a : V a l u e   i : t y p e = " M e a s u r e G r i d N o d e V i e w S t a t e " > < C o l u m n > 1 6 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 M e a s u r e s \ S o m a   d e   a l i q _ i c m s \ T a g I n f o \ F � r m u l a 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 a l i q _ i c m s \ T a g I n f o \ V a l o r 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 a l i q _ s t < / K e y > < / a : K e y > < a : V a l u e   i : t y p e = " M e a s u r e G r i d N o d e V i e w S t a t e " > < C o l u m n > 1 9 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 M e a s u r e s \ S o m a   d e   a l i q _ s t \ T a g I n f o \ F � r m u l a 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 a l i q _ s t \ T a g I n f o \ V a l o r 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 M e a s u r e s \ M � d i a   d e   a l i q _ i c m s < / K e y > < / a : K e y > < a : V a l u e   i : t y p e = " M e a s u r e G r i d N o d e V i e w S t a t e " > < C o l u m n > 1 6 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 M e a s u r e s \ M � d i a   d e   a l i q _ i c m s \ T a g I n f o \ F � r m u l a 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 M e a s u r e s \ M � d i a   d e   a l i q _ i c m s \ T a g I n f o \ V a l o r 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 M e a s u r e s \ M � x i m o   d e   a l i q _ i c m s < / K e y > < / a : K e y > < a : V a l u e   i : t y p e = " M e a s u r e G r i d N o d e V i e w S t a t e " > < C o l u m n > 1 6 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 M e a s u r e s \ M � x i m o   d e   a l i q _ i c m s \ T a g I n f o \ F � r m u l a 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 M e a s u r e s \ M � x i m o   d e   a l i q _ i c m s \ T a g I n f o \ V a l o r 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 M e a s u r e s \ M � x i m o   d e   a l i q _ s t < / K e y > < / a : K e y > < a : V a l u e   i : t y p e = " M e a s u r e G r i d N o d e V i e w S t a t e " > < C o l u m n > 1 9 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 M e a s u r e s \ M � x i m o   d e   a l i q _ s t \ T a g I n f o \ F � r m u l a 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 M e a s u r e s \ M � x i m o   d e   a l i q _ s t \ T a g I n f o \ V a l o r 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 v l _ i t e m < / K e y > < / a : K e y > < a : V a l u e   i : t y p e = " M e a s u r e G r i d N o d e V i e w S t a t e " > < C o l u m n > 1 2 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 M e a s u r e s \ S o m a   d e   v l _ i t e m \ T a g I n f o \ F � r m u l a 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 v l _ i t e m \ T a g I n f o \ V a l o r 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 v l _ b c _ i c m s < / K e y > < / a : K e y > < a : V a l u e   i : t y p e = " M e a s u r e G r i d N o d e V i e w S t a t e " > < C o l u m n > 1 5 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 M e a s u r e s \ S o m a   d e   v l _ b c _ i c m s \ T a g I n f o \ F � r m u l a 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 v l _ b c _ i c m s \ T a g I n f o \ V a l o r 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 C o l u m n s \ c o m p e t e n c i a 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 C o l u m n s \ c n p j _ m a t r i z 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 C o l u m n s \ c n p j _ m _ f 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 C o l u m n s \ u f _ d e s t i n o 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 C o l u m n s \ r a z a o _ s o c i a l _ e m i t < / K e y > < / a : K e y > < a : V a l u e   i : t y p e = " M e a s u r e G r i d N o d e V i e w S t a t e " > < C o l u m n > 2 1 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 C o l u m n s \ c n p j _ e m i t < / K e y > < / a : K e y > < a : V a l u e   i : t y p e = " M e a s u r e G r i d N o d e V i e w S t a t e " > < C o l u m n > 2 2 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 C o l u m n s \ u f _ r e m e t e n t e 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 C o l u m n s \ c o d _ m o d < / K e y > < / a : K e y > < a : V a l u e   i : t y p e = " M e a s u r e G r i d N o d e V i e w S t a t e " > < C o l u m n > 2 3 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 C o l u m n s \ c h a v e _ n f e < / K e y > < / a : K e y > < a : V a l u e   i : t y p e = " M e a s u r e G r i d N o d e V i e w S t a t e " > < C o l u m n > 2 4 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 C o l u m n s \ d a t a _ e m i s s a o < / K e y > < / a : K e y > < a : V a l u e   i : t y p e = " M e a s u r e G r i d N o d e V i e w S t a t e " > < C o l u m n > 2 5 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 C o l u m n s \ d a t a _ e n t r a d a < / K e y > < / a : K e y > < a : V a l u e   i : t y p e = " M e a s u r e G r i d N o d e V i e w S t a t e " > < C o l u m n > 2 6 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 C o l u m n s \ c o d _ i t e m 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 C o l u m n s \ i t e m 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 C o l u m n s \ c o d _ b a r r a 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 C o l u m n s \ t i p o _ i t e m 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 C o l u m n s \ n c m 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 C o l u m n s \ e x _ i p i 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 C o l u m n s \ c f o p 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 C o l u m n s \ v l _ i t e m 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 C o l u m n s \ v l _ d e s c 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 C o l u m n s \ c s t _ i c m s 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 C o l u m n s \ v l _ b c _ i c m s < / K e y > < / a : K e y > < a : V a l u e   i : t y p e = " M e a s u r e G r i d N o d e V i e w S t a t e " > < C o l u m n > 1 5 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 C o l u m n s \ a l i q _ i c m s < / K e y > < / a : K e y > < a : V a l u e   i : t y p e = " M e a s u r e G r i d N o d e V i e w S t a t e " > < C o l u m n > 1 6 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 C o l u m n s \ v l _ i c m s < / K e y > < / a : K e y > < a : V a l u e   i : t y p e = " M e a s u r e G r i d N o d e V i e w S t a t e " > < C o l u m n > 1 7 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 C o l u m n s \ v l _ b c _ i c m s _ s t < / K e y > < / a : K e y > < a : V a l u e   i : t y p e = " M e a s u r e G r i d N o d e V i e w S t a t e " > < C o l u m n > 1 8 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 C o l u m n s \ a l i q _ s t < / K e y > < / a : K e y > < a : V a l u e   i : t y p e = " M e a s u r e G r i d N o d e V i e w S t a t e " > < C o l u m n > 1 9 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 C o l u m n s \ v l _ i c m s _ s t < / K e y > < / a : K e y > < a : V a l u e   i : t y p e = " M e a s u r e G r i d N o d e V i e w S t a t e " > < C o l u m n > 2 0 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 C o l u m n s \ � n d i c e < / K e y > < / a : K e y > < a : V a l u e   i : t y p e = " M e a s u r e G r i d N o d e V i e w S t a t e " > < C o l u m n > 2 7 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 L i n k s \ & l t ; C o l u m n s \ S o m a   d e   a l i q _ i c m s & g t ; - & l t ; M e a s u r e s \ a l i q _ i c m s & g t ; 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 L i n k s \ & l t ; C o l u m n s \ S o m a   d e   a l i q _ i c m s & g t ; - & l t ; M e a s u r e s \ a l i q _ i c m s & g t ; \ C O L U M N 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 a l i q _ i c m s & g t ; - & l t ; M e a s u r e s \ a l i q _ i c m s & g t ; \ M E A S U R E 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 a l i q _ s t & g t ; - & l t ; M e a s u r e s \ a l i q _ s t & g t ; 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 L i n k s \ & l t ; C o l u m n s \ S o m a   d e   a l i q _ s t & g t ; - & l t ; M e a s u r e s \ a l i q _ s t & g t ; \ C O L U M N 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 a l i q _ s t & g t ; - & l t ; M e a s u r e s \ a l i q _ s t & g t ; \ M E A S U R E 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 L i n k s \ & l t ; C o l u m n s \ M � d i a   d e   a l i q _ i c m s & g t ; - & l t ; M e a s u r e s \ a l i q _ i c m s & g t ; 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 L i n k s \ & l t ; C o l u m n s \ M � d i a   d e   a l i q _ i c m s & g t ; - & l t ; M e a s u r e s \ a l i q _ i c m s & g t ; \ C O L U M N 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 L i n k s \ & l t ; C o l u m n s \ M � d i a   d e   a l i q _ i c m s & g t ; - & l t ; M e a s u r e s \ a l i q _ i c m s & g t ; \ M E A S U R E 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 L i n k s \ & l t ; C o l u m n s \ M � x i m o   d e   a l i q _ i c m s & g t ; - & l t ; M e a s u r e s \ a l i q _ i c m s & g t ; 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 L i n k s \ & l t ; C o l u m n s \ M � x i m o   d e   a l i q _ i c m s & g t ; - & l t ; M e a s u r e s \ a l i q _ i c m s & g t ; \ C O L U M N 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 L i n k s \ & l t ; C o l u m n s \ M � x i m o   d e   a l i q _ i c m s & g t ; - & l t ; M e a s u r e s \ a l i q _ i c m s & g t ; \ M E A S U R E 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 L i n k s \ & l t ; C o l u m n s \ M � x i m o   d e   a l i q _ s t & g t ; - & l t ; M e a s u r e s \ a l i q _ s t & g t ; 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 L i n k s \ & l t ; C o l u m n s \ M � x i m o   d e   a l i q _ s t & g t ; - & l t ; M e a s u r e s \ a l i q _ s t & g t ; \ C O L U M N 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 L i n k s \ & l t ; C o l u m n s \ M � x i m o   d e   a l i q _ s t & g t ; - & l t ; M e a s u r e s \ a l i q _ s t & g t ; \ M E A S U R E 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 v l _ i t e m & g t ; - & l t ; M e a s u r e s \ v l _ i t e m & g t ; 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 L i n k s \ & l t ; C o l u m n s \ S o m a   d e   v l _ i t e m & g t ; - & l t ; M e a s u r e s \ v l _ i t e m & g t ; \ C O L U M N 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 v l _ i t e m & g t ; - & l t ; M e a s u r e s \ v l _ i t e m & g t ; \ M E A S U R E 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 v l _ b c _ i c m s & g t ; - & l t ; M e a s u r e s \ v l _ b c _ i c m s & g t ; 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 L i n k s \ & l t ; C o l u m n s \ S o m a   d e   v l _ b c _ i c m s & g t ; - & l t ; M e a s u r e s \ v l _ b c _ i c m s & g t ; \ C O L U M N 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 v l _ b c _ i c m s & g t ; - & l t ; M e a s u r e s \ v l _ b c _ i c m s & g t ; \ M E A S U R E 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 N F e   I C M S 6 0   -   S T 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 N F e   I C M S 6 0   -   S T 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 C o l u m n s \ c o m p e t e n c i a < / K e y > < / D i a g r a m O b j e c t K e y > < D i a g r a m O b j e c t K e y > < K e y > C o l u m n s \ t i p o < / K e y > < / D i a g r a m O b j e c t K e y > < D i a g r a m O b j e c t K e y > < K e y > C o l u m n s \ N f e < / K e y > < / D i a g r a m O b j e c t K e y > < D i a g r a m O b j e c t K e y > < K e y > C o l u m n s \ d a t a _ e m i s s a o < / K e y > < / D i a g r a m O b j e c t K e y > < D i a g r a m O b j e c t K e y > < K e y > C o l u m n s \ d a t a _ e n t r a d a < / K e y > < / D i a g r a m O b j e c t K e y > < D i a g r a m O b j e c t K e y > < K e y > C o l u m n s \ c n p j _ d e s t < / K e y > < / D i a g r a m O b j e c t K e y > < D i a g r a m O b j e c t K e y > < K e y > C o l u m n s \ c o d _ p r o d u t o < / K e y > < / D i a g r a m O b j e c t K e y > < D i a g r a m O b j e c t K e y > < K e y > C o l u m n s \ c e a n < / K e y > < / D i a g r a m O b j e c t K e y > < D i a g r a m O b j e c t K e y > < K e y > C o l u m n s \ d e c r i c a o < / K e y > < / D i a g r a m O b j e c t K e y > < D i a g r a m O b j e c t K e y > < K e y > C o l u m n s \ n c m < / K e y > < / D i a g r a m O b j e c t K e y > < D i a g r a m O b j e c t K e y > < K e y > C o l u m n s \ e x _ i p i < / K e y > < / D i a g r a m O b j e c t K e y > < D i a g r a m O b j e c t K e y > < K e y > C o l u m n s \ c e s t < / K e y > < / D i a g r a m O b j e c t K e y > < D i a g r a m O b j e c t K e y > < K e y > C o l u m n s \ c f o p < / K e y > < / D i a g r a m O b j e c t K e y > < D i a g r a m O b j e c t K e y > < K e y > C o l u m n s \ u n i d a d e < / K e y > < / D i a g r a m O b j e c t K e y > < D i a g r a m O b j e c t K e y > < K e y > C o l u m n s \ q t d < / K e y > < / D i a g r a m O b j e c t K e y > < D i a g r a m O b j e c t K e y > < K e y > C o l u m n s \ v l _ u n i t < / K e y > < / D i a g r a m O b j e c t K e y > < D i a g r a m O b j e c t K e y > < K e y > C o l u m n s \ v l _ p r o d < / K e y > < / D i a g r a m O b j e c t K e y > < D i a g r a m O b j e c t K e y > < K e y > C o l u m n s \ o r i g e m _ m e r c a d o r i a < / K e y > < / D i a g r a m O b j e c t K e y > < D i a g r a m O b j e c t K e y > < K e y > C o l u m n s \ c s t _ i c m s < / K e y > < / D i a g r a m O b j e c t K e y > < D i a g r a m O b j e c t K e y > < K e y > C o l u m n s \ b c _ i c m s _ s t _ r e t i d o < / K e y > < / D i a g r a m O b j e c t K e y > < D i a g r a m O b j e c t K e y > < K e y > C o l u m n s \ a l i q u o t a _ s t _ c f < / K e y > < / D i a g r a m O b j e c t K e y > < D i a g r a m O b j e c t K e y > < K e y > C o l u m n s \ I C M S _ p r o p r i o _ s u b s t i t u t o < / K e y > < / D i a g r a m O b j e c t K e y > < D i a g r a m O b j e c t K e y > < K e y > C o l u m n s \ i c m s _ s t _ r e t i d o < / K e y > < / D i a g r a m O b j e c t K e y > < D i a g r a m O b j e c t K e y > < K e y > C o l u m n s \ b c _ f c p _ r e t i d o _ s t < / K e y > < / D i a g r a m O b j e c t K e y > < D i a g r a m O b j e c t K e y > < K e y > C o l u m n s \ a l i q u o t a _ f c p _ r e t i d o _ s t < / K e y > < / D i a g r a m O b j e c t K e y > < D i a g r a m O b j e c t K e y > < K e y > C o l u m n s \ f c p _ r e t i d o _ s t < / K e y > < / D i a g r a m O b j e c t K e y > < D i a g r a m O b j e c t K e y > < K e y > C o l u m n s \ a l i q u o t a _ r e d _ b c _ e f e t i v a < / K e y > < / D i a g r a m O b j e c t K e y > < D i a g r a m O b j e c t K e y > < K e y > C o l u m n s \ b c _ e f e t i v a < / K e y > < / D i a g r a m O b j e c t K e y > < D i a g r a m O b j e c t K e y > < K e y > C o l u m n s \ a l i q u o t a _ i c m s _ e f e t i v a < / K e y > < / D i a g r a m O b j e c t K e y > < D i a g r a m O b j e c t K e y > < K e y > C o l u m n s \ i c m s _ e f e t i v o 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 C o l u m n s \ c o m p e t e n c i a 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 C o l u m n s \ N f e 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 C o l u m n s \ d a t a _ e m i s s a o 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 C o l u m n s \ d a t a _ e n t r a d a 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 C o l u m n s \ c n p j _ d e s t 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 C o l u m n s \ c o d _ p r o d u t o 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 C o l u m n s \ c e a n 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 C o l u m n s \ d e c r i c a o 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 C o l u m n s \ n c m 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 C o l u m n s \ e x _ i p i 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 C o l u m n s \ c e s t 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 C o l u m n s \ c f o p 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 C o l u m n s \ u n i d a d e 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 C o l u m n s \ q t d 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 C o l u m n s \ v l _ u n i t < / K e y > < / a : K e y > < a : V a l u e   i : t y p e = " M e a s u r e G r i d N o d e V i e w S t a t e " > < C o l u m n > 1 5 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 C o l u m n s \ v l _ p r o d < / K e y > < / a : K e y > < a : V a l u e   i : t y p e = " M e a s u r e G r i d N o d e V i e w S t a t e " > < C o l u m n > 1 6 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 C o l u m n s \ o r i g e m _ m e r c a d o r i a < / K e y > < / a : K e y > < a : V a l u e   i : t y p e = " M e a s u r e G r i d N o d e V i e w S t a t e " > < C o l u m n > 1 7 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 C o l u m n s \ c s t _ i c m s < / K e y > < / a : K e y > < a : V a l u e   i : t y p e = " M e a s u r e G r i d N o d e V i e w S t a t e " > < C o l u m n > 1 8 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 C o l u m n s \ b c _ i c m s _ s t _ r e t i d o < / K e y > < / a : K e y > < a : V a l u e   i : t y p e = " M e a s u r e G r i d N o d e V i e w S t a t e " > < C o l u m n > 1 9 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 C o l u m n s \ a l i q u o t a _ s t _ c f < / K e y > < / a : K e y > < a : V a l u e   i : t y p e = " M e a s u r e G r i d N o d e V i e w S t a t e " > < C o l u m n > 2 0 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 C o l u m n s \ I C M S _ p r o p r i o _ s u b s t i t u t o < / K e y > < / a : K e y > < a : V a l u e   i : t y p e = " M e a s u r e G r i d N o d e V i e w S t a t e " > < C o l u m n > 2 1 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 C o l u m n s \ i c m s _ s t _ r e t i d o < / K e y > < / a : K e y > < a : V a l u e   i : t y p e = " M e a s u r e G r i d N o d e V i e w S t a t e " > < C o l u m n > 2 2 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 C o l u m n s \ b c _ f c p _ r e t i d o _ s t < / K e y > < / a : K e y > < a : V a l u e   i : t y p e = " M e a s u r e G r i d N o d e V i e w S t a t e " > < C o l u m n > 2 3 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 C o l u m n s \ a l i q u o t a _ f c p _ r e t i d o _ s t < / K e y > < / a : K e y > < a : V a l u e   i : t y p e = " M e a s u r e G r i d N o d e V i e w S t a t e " > < C o l u m n > 2 4 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 C o l u m n s \ f c p _ r e t i d o _ s t < / K e y > < / a : K e y > < a : V a l u e   i : t y p e = " M e a s u r e G r i d N o d e V i e w S t a t e " > < C o l u m n > 2 5 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 C o l u m n s \ a l i q u o t a _ r e d _ b c _ e f e t i v a < / K e y > < / a : K e y > < a : V a l u e   i : t y p e = " M e a s u r e G r i d N o d e V i e w S t a t e " > < C o l u m n > 2 6 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 C o l u m n s \ b c _ e f e t i v a < / K e y > < / a : K e y > < a : V a l u e   i : t y p e = " M e a s u r e G r i d N o d e V i e w S t a t e " > < C o l u m n > 2 7 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 C o l u m n s \ a l i q u o t a _ i c m s _ e f e t i v a < / K e y > < / a : K e y > < a : V a l u e   i : t y p e = " M e a s u r e G r i d N o d e V i e w S t a t e " > < C o l u m n > 2 8 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 C o l u m n s \ i c m s _ e f e t i v o < / K e y > < / a : K e y > < a : V a l u e   i : t y p e = " M e a s u r e G r i d N o d e V i e w S t a t e " > < C o l u m n > 2 9 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 N F e   x   P I S C O F I N S 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 N F e   x   P I S C O F I N S 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 C o l u m n s \ N f e < / K e y > < / D i a g r a m O b j e c t K e y > < D i a g r a m O b j e c t K e y > < K e y > C o l u m n s \ d a t a _ e m i s s a o < / K e y > < / D i a g r a m O b j e c t K e y > < D i a g r a m O b j e c t K e y > < K e y > C o l u m n s \ c o d _ i t e m < / K e y > < / D i a g r a m O b j e c t K e y > < D i a g r a m O b j e c t K e y > < K e y > C o l u m n s \ d e c r i c a o < / K e y > < / D i a g r a m O b j e c t K e y > < D i a g r a m O b j e c t K e y > < K e y > C o l u m n s \ c f o p < / K e y > < / D i a g r a m O b j e c t K e y > < D i a g r a m O b j e c t K e y > < K e y > C o l u m n s \ q t d 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 C o l u m n s \ N f e 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 C o l u m n s \ d a t a _ e m i s s a o 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 C o l u m n s \ c o d _ i t e m 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 C o l u m n s \ d e c r i c a o 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 C o l u m n s \ c f o p 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 C o l u m n s \ q t d 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 N F e   t e s t e 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 N F e   t e s t e 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 C o l u m n s \ N f e < / K e y > < / D i a g r a m O b j e c t K e y > < D i a g r a m O b j e c t K e y > < K e y > C o l u m n s \ d a t a _ e m i s s a o < / K e y > < / D i a g r a m O b j e c t K e y > < D i a g r a m O b j e c t K e y > < K e y > C o l u m n s \ c o d _ i t e m < / K e y > < / D i a g r a m O b j e c t K e y > < D i a g r a m O b j e c t K e y > < K e y > C o l u m n s \ d e c r i c a o < / K e y > < / D i a g r a m O b j e c t K e y > < D i a g r a m O b j e c t K e y > < K e y > C o l u m n s \ c f o p < / K e y > < / D i a g r a m O b j e c t K e y > < D i a g r a m O b j e c t K e y > < K e y > C o l u m n s \ q t d 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 C o l u m n s \ N f e 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 C o l u m n s \ d a t a _ e m i s s a o 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 C o l u m n s \ c o d _ i t e m 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 C o l u m n s \ d e c r i c a o 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 C o l u m n s \ c f o p 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 C o l u m n s \ q t d 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 P I S C O F I N S 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 P I S C O F I N S 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 C o l u m n s \ d a t a _ e m i s s a o < / K e y > < / D i a g r a m O b j e c t K e y > < D i a g r a m O b j e c t K e y > < K e y > C o l u m n s \ d a t a _ m o v < / K e y > < / D i a g r a m O b j e c t K e y > < D i a g r a m O b j e c t K e y > < K e y > C o l u m n s \ c h a v e < / K e y > < / D i a g r a m O b j e c t K e y > < D i a g r a m O b j e c t K e y > < K e y > C o l u m n s \ n u m _ i t e m < / K e y > < / D i a g r a m O b j e c t K e y > < D i a g r a m O b j e c t K e y > < K e y > C o l u m n s \ c o d _ p r o d u t o < / K e y > < / D i a g r a m O b j e c t K e y > < D i a g r a m O b j e c t K e y > < K e y > C o l u m n s \ d e s c r i c a o < / K e y > < / D i a g r a m O b j e c t K e y > < D i a g r a m O b j e c t K e y > < K e y > C o l u m n s \ g t i n < / K e y > < / D i a g r a m O b j e c t K e y > < D i a g r a m O b j e c t K e y > < K e y > C o l u m n s \ n c m < / K e y > < / D i a g r a m O b j e c t K e y > < D i a g r a m O b j e c t K e y > < K e y > C o l u m n s \ c f o p < / K e y > < / D i a g r a m O b j e c t K e y > < D i a g r a m O b j e c t K e y > < K e y > C o l u m n s \ c s t _ i c m s < / K e y > < / D i a g r a m O b j e c t K e y > < D i a g r a m O b j e c t K e y > < K e y > C o l u m n s \ q t d < / K e y > < / D i a g r a m O b j e c t K e y > < D i a g r a m O b j e c t K e y > < K e y > C o l u m n s \ v a l o r < / K e y > < / D i a g r a m O b j e c t K e y > < D i a g r a m O b j e c t K e y > < K e y > C o l u m n s \ i t e m 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 C o l u m n s \ d a t a _ e m i s s a o 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 C o l u m n s \ d a t a _ m o v 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 C o l u m n s \ c h a v e 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 C o l u m n s \ n u m _ i t e m 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 C o l u m n s \ c o d _ p r o d u t o 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 C o l u m n s \ d e s c r i c a o 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 C o l u m n s \ g t i n 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 C o l u m n s \ n c m 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 C o l u m n s \ c f o p 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 C o l u m n s \ c s t _ i c m s 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 C o l u m n s \ q t d 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 C o l u m n s \ v a l o r 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 C o l u m n s \ i t e m 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 N F e 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 N F e 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 C o l u m n s \ d a t a _ e m i s s a o < / K e y > < / D i a g r a m O b j e c t K e y > < D i a g r a m O b j e c t K e y > < K e y > C o l u m n s \ c h a v e < / K e y > < / D i a g r a m O b j e c t K e y > < D i a g r a m O b j e c t K e y > < K e y > C o l u m n s \ n u m _ i t e m < / K e y > < / D i a g r a m O b j e c t K e y > < D i a g r a m O b j e c t K e y > < K e y > C o l u m n s \ c o d _ p r o d u t o < / K e y > < / D i a g r a m O b j e c t K e y > < D i a g r a m O b j e c t K e y > < K e y > C o l u m n s \ d e c r i c a o < / K e y > < / D i a g r a m O b j e c t K e y > < D i a g r a m O b j e c t K e y > < K e y > C o l u m n s \ n c m < / K e y > < / D i a g r a m O b j e c t K e y > < D i a g r a m O b j e c t K e y > < K e y > C o l u m n s \ c e s t < / K e y > < / D i a g r a m O b j e c t K e y > < D i a g r a m O b j e c t K e y > < K e y > C o l u m n s \ g t i n < / K e y > < / D i a g r a m O b j e c t K e y > < D i a g r a m O b j e c t K e y > < K e y > C o l u m n s \ g t i n _ t r i b < / K e y > < / D i a g r a m O b j e c t K e y > < D i a g r a m O b j e c t K e y > < K e y > C o l u m n s \ c f o p < / K e y > < / D i a g r a m O b j e c t K e y > < D i a g r a m O b j e c t K e y > < K e y > C o l u m n s \ c s t < / K e y > < / D i a g r a m O b j e c t K e y > < D i a g r a m O b j e c t K e y > < K e y > C o l u m n s \ q t d < / K e y > < / D i a g r a m O b j e c t K e y > < D i a g r a m O b j e c t K e y > < K e y > C o l u m n s \ v a l o r < / K e y > < / D i a g r a m O b j e c t K e y > < D i a g r a m O b j e c t K e y > < K e y > C o l u m n s \ i t e m < / K e y > < / D i a g r a m O b j e c t K e y > < D i a g r a m O b j e c t K e y > < K e y > C o l u m n s \ P I S C O F I N S . c o d _ p r o d u t o 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 C o l u m n s \ d a t a _ e m i s s a o 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 C o l u m n s \ c h a v e 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 C o l u m n s \ n u m _ i t e m 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 C o l u m n s \ c o d _ p r o d u t o 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 C o l u m n s \ d e c r i c a o 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 C o l u m n s \ n c m 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 C o l u m n s \ c e s t 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 C o l u m n s \ g t i n 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 C o l u m n s \ g t i n _ t r i b 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 C o l u m n s \ c f o p 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 C o l u m n s \ c s t 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 C o l u m n s \ q t d 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 C o l u m n s \ v a l o r 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 C o l u m n s \ i t e m 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 C o l u m n s \ P I S C O F I N S . c o d _ p r o d u t o 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 I C M S   I P I   -   M o v i m e n t o s   C 1 7 0 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 I C M S   I P I   -   M o v i m e n t o s   C 1 7 0 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 M e a s u r e s \ S o m a   d e   v l _ i t e m < / K e y > < / D i a g r a m O b j e c t K e y > < D i a g r a m O b j e c t K e y > < K e y > M e a s u r e s \ S o m a   d e   v l _ i t e m \ T a g I n f o \ F � r m u l a < / K e y > < / D i a g r a m O b j e c t K e y > < D i a g r a m O b j e c t K e y > < K e y > M e a s u r e s \ S o m a   d e   v l _ i t e m \ T a g I n f o \ V a l o r < / K e y > < / D i a g r a m O b j e c t K e y > < D i a g r a m O b j e c t K e y > < K e y > C o l u m n s \ c o m p e t e n c i a < / K e y > < / D i a g r a m O b j e c t K e y > < D i a g r a m O b j e c t K e y > < K e y > C o l u m n s \ c n p j < / K e y > < / D i a g r a m O b j e c t K e y > < D i a g r a m O b j e c t K e y > < K e y > C o l u m n s \ c o d _ i t e m < / K e y > < / D i a g r a m O b j e c t K e y > < D i a g r a m O b j e c t K e y > < K e y > C o l u m n s \ d e s c r i c a o < / K e y > < / D i a g r a m O b j e c t K e y > < D i a g r a m O b j e c t K e y > < K e y > C o l u m n s \ c f o p < / K e y > < / D i a g r a m O b j e c t K e y > < D i a g r a m O b j e c t K e y > < K e y > C o l u m n s \ q t d < / K e y > < / D i a g r a m O b j e c t K e y > < D i a g r a m O b j e c t K e y > < K e y > C o l u m n s \ v l _ i t e m < / K e y > < / D i a g r a m O b j e c t K e y > < D i a g r a m O b j e c t K e y > < K e y > C o l u m n s \ M � d i a   p o n d e r a d a < / K e y > < / D i a g r a m O b j e c t K e y > < D i a g r a m O b j e c t K e y > < K e y > L i n k s \ & l t ; C o l u m n s \ S o m a   d e   v l _ i t e m & g t ; - & l t ; M e a s u r e s \ v l _ i t e m & g t ; < / K e y > < / D i a g r a m O b j e c t K e y > < D i a g r a m O b j e c t K e y > < K e y > L i n k s \ & l t ; C o l u m n s \ S o m a   d e   v l _ i t e m & g t ; - & l t ; M e a s u r e s \ v l _ i t e m & g t ; \ C O L U M N < / K e y > < / D i a g r a m O b j e c t K e y > < D i a g r a m O b j e c t K e y > < K e y > L i n k s \ & l t ; C o l u m n s \ S o m a   d e   v l _ i t e m & g t ; - & l t ; M e a s u r e s \ v l _ i t e m & g t ; \ M E A S U R E 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 M e a s u r e s \ S o m a   d e   v l _ i t e m < / K e y > < / a : K e y > < a : V a l u e   i : t y p e = " M e a s u r e G r i d N o d e V i e w S t a t e " > < C o l u m n >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 M e a s u r e s \ S o m a   d e   v l _ i t e m \ T a g I n f o \ F � r m u l a 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 v l _ i t e m \ T a g I n f o \ V a l o r 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 C o l u m n s \ c o m p e t e n c i a 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 C o l u m n s \ c n p j 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 C o l u m n s \ c o d _ i t e m 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 C o l u m n s \ d e s c r i c a o 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 C o l u m n s \ c f o p 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 C o l u m n s \ q t d 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 C o l u m n s \ v l _ i t e m 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 C o l u m n s \ M � d i a   p o n d e r a d a 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 L i n k s \ & l t ; C o l u m n s \ S o m a   d e   v l _ i t e m & g t ; - & l t ; M e a s u r e s \ v l _ i t e m & g t ; 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 L i n k s \ & l t ; C o l u m n s \ S o m a   d e   v l _ i t e m & g t ; - & l t ; M e a s u r e s \ v l _ i t e m & g t ; \ C O L U M N 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 v l _ i t e m & g t ; - & l t ; M e a s u r e s \ v l _ i t e m & g t ; \ M E A S U R E 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 E s t o q u e   1 3 0 0 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 E s t o q u e   1 3 0 0 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 C o l u m n s \ c o m p e t e n c i a < / K e y > < / D i a g r a m O b j e c t K e y > < D i a g r a m O b j e c t K e y > < K e y > C o l u m n s \ c n p j < / K e y > < / D i a g r a m O b j e c t K e y > < D i a g r a m O b j e c t K e y > < K e y > C o l u m n s \ d a t a _ f e c h a m e n t o < / K e y > < / D i a g r a m O b j e c t K e y > < D i a g r a m O b j e c t K e y > < K e y > C o l u m n s \ c o d _ i t e m < / K e y > < / D i a g r a m O b j e c t K e y > < D i a g r a m O b j e c t K e y > < K e y > C o l u m n s \ d e s c r i c a o < / K e y > < / D i a g r a m O b j e c t K e y > < D i a g r a m O b j e c t K e y > < K e y > C o l u m n s \ e s t q _ a b e r t < / K e y > < / D i a g r a m O b j e c t K e y > < D i a g r a m O b j e c t K e y > < K e y > C o l u m n s \ v o l _ e n t r a d < / K e y > < / D i a g r a m O b j e c t K e y > < D i a g r a m O b j e c t K e y > < K e y > C o l u m n s \ v o l _ d i s p o n < / K e y > < / D i a g r a m O b j e c t K e y > < D i a g r a m O b j e c t K e y > < K e y > C o l u m n s \ v o l _ s a i d a < / K e y > < / D i a g r a m O b j e c t K e y > < D i a g r a m O b j e c t K e y > < K e y > C o l u m n s \ e s t q _ e s c r i t < / K e y > < / D i a g r a m O b j e c t K e y > < D i a g r a m O b j e c t K e y > < K e y > C o l u m n s \ a j u s _ p e r d a < / K e y > < / D i a g r a m O b j e c t K e y > < D i a g r a m O b j e c t K e y > < K e y > C o l u m n s \ a j u s _ g a n h o < / K e y > < / D i a g r a m O b j e c t K e y > < D i a g r a m O b j e c t K e y > < K e y > C o l u m n s \ e s t q _ f e c h 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 C o l u m n s \ c o m p e t e n c i a 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 C o l u m n s \ c n p j 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 C o l u m n s \ d a t a _ f e c h a m e n t o 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 C o l u m n s \ c o d _ i t e m 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 C o l u m n s \ d e s c r i c a o 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 C o l u m n s \ e s t q _ a b e r t 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 C o l u m n s \ v o l _ e n t r a d 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 C o l u m n s \ v o l _ d i s p o n 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 C o l u m n s \ v o l _ s a i d a 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 C o l u m n s \ e s t q _ e s c r i t 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 C o l u m n s \ a j u s _ p e r d a 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 C o l u m n s \ a j u s _ g a n h o 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 C o l u m n s \ e s t q _ f e c h 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 N F e   -   e n t r a d a 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 N F e   -   e n t r a d a 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 C o l u m n s \ c o m p e t e n c i a < / K e y > < / D i a g r a m O b j e c t K e y > < D i a g r a m O b j e c t K e y > < K e y > C o l u m n s \ c n p j < / K e y > < / D i a g r a m O b j e c t K e y > < D i a g r a m O b j e c t K e y > < K e y > C o l u m n s \ d e s c r i c a o < / K e y > < / D i a g r a m O b j e c t K e y > < D i a g r a m O b j e c t K e y > < K e y > C o l u m n s \ q t d < / K e y > < / D i a g r a m O b j e c t K e y > < D i a g r a m O b j e c t K e y > < K e y > C o l u m n s \ v l _ i t e m < / K e y > < / D i a g r a m O b j e c t K e y > < D i a g r a m O b j e c t K e y > < K e y > C o l u m n s \ M � d i a   p o n d e r a d a < / K e y > < / D i a g r a m O b j e c t K e y > < D i a g r a m O b j e c t K e y > < K e y > C o l u m n s \ c o d _ i t e m < / K e y > < / D i a g r a m O b j e c t K e y > < D i a g r a m O b j e c t K e y > < K e y > C o l u m n s \ O r d e m 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 C o l u m n s \ c o m p e t e n c i a 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 C o l u m n s \ c n p j 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 C o l u m n s \ d e s c r i c a o 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 C o l u m n s \ q t d 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 C o l u m n s \ v l _ i t e m 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 C o l u m n s \ M � d i a   p o n d e r a d a 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 C o l u m n s \ c o d _ i t e m 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 C o l u m n s \ O r d e m 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 R e s u l t a d o 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 R e s u l t a d o 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 C o l u m n s \ c n p j < / K e y > < / D i a g r a m O b j e c t K e y > < D i a g r a m O b j e c t K e y > < K e y > C o l u m n s \ c o d _ i t e m < / K e y > < / D i a g r a m O b j e c t K e y > < D i a g r a m O b j e c t K e y > < K e y > C o l u m n s \ c o m p e t e n c i a < / K e y > < / D i a g r a m O b j e c t K e y > < D i a g r a m O b j e c t K e y > < K e y > C o l u m n s \ q t d _ e x c e n d e t e < / K e y > < / D i a g r a m O b j e c t K e y > < D i a g r a m O b j e c t K e y > < K e y > C o l u m n s \ O r d e m < / K e y > < / D i a g r a m O b j e c t K e y > < D i a g r a m O b j e c t K e y > < K e y > C o l u m n s \ v l _ u n i t _ e x c e d e n t e < / K e y > < / D i a g r a m O b j e c t K e y > < D i a g r a m O b j e c t K e y > < K e y > C o l u m n s \ q t d _ m e s _ c o r r e n t e < / K e y > < / D i a g r a m O b j e c t K e y > < D i a g r a m O b j e c t K e y > < K e y > C o l u m n s \ v l _ u n i t _ m e s _ c o r r e n t e < / K e y > < / D i a g r a m O b j e c t K e y > < D i a g r a m O b j e c t K e y > < K e y > C o l u m n s \ V a l o r   u n i t   S T < / K e y > < / D i a g r a m O b j e c t K e y > < D i a g r a m O b j e c t K e y > < K e y > C o l u m n s \ Q t d   v e n d i d a 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 C o l u m n s \ c n p j 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 C o l u m n s \ c o d _ i t e m 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 C o l u m n s \ c o m p e t e n c i a 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 C o l u m n s \ q t d _ e x c e n d e t e 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 C o l u m n s \ O r d e m 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 C o l u m n s \ v l _ u n i t _ e x c e d e n t e 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 C o l u m n s \ q t d _ m e s _ c o r r e n t e 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 C o l u m n s \ v l _ u n i t _ m e s _ c o r r e n t e 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 C o l u m n s \ V a l o r   u n i t   S T 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 C o l u m n s \ Q t d   v e n d i d a 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 N F e   -   C o d   p r o d u t o s 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 N F e   -   C o d   p r o d u t o s 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 C o l u m n s \ c o m p e t e n c i a < / K e y > < / D i a g r a m O b j e c t K e y > < D i a g r a m O b j e c t K e y > < K e y > C o l u m n s \ c n p j < / K e y > < / D i a g r a m O b j e c t K e y > < D i a g r a m O b j e c t K e y > < K e y > C o l u m n s \ u f < / K e y > < / D i a g r a m O b j e c t K e y > < D i a g r a m O b j e c t K e y > < K e y > C o l u m n s \ c o d _ p r o d u t o < / K e y > < / D i a g r a m O b j e c t K e y > < D i a g r a m O b j e c t K e y > < K e y > C o l u m n s \ d e s c r i c a o < / K e y > < / D i a g r a m O b j e c t K e y > < D i a g r a m O b j e c t K e y > < K e y > C o l u m n s \ n c m < / K e y > < / D i a g r a m O b j e c t K e y > < D i a g r a m O b j e c t K e y > < K e y > C o l u m n s \ c e s t < / K e y > < / D i a g r a m O b j e c t K e y > < D i a g r a m O b j e c t K e y > < K e y > C o l u m n s \ a l i q u o t a _ i c m s _ s t < / K e y > < / D i a g r a m O b j e c t K e y > < D i a g r a m O b j e c t K e y > < K e y > C o l u m n s \ c o d _ i t e m 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 C o l u m n s \ c o m p e t e n c i a 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 C o l u m n s \ c n p j 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 C o l u m n s \ u f 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 C o l u m n s \ c o d _ p r o d u t o 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 C o l u m n s \ d e s c r i c a o 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 C o l u m n s \ n c m 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 C o l u m n s \ c e s t 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 C o l u m n s \ a l i q u o t a _ i c m s _ s t 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 C o l u m n s \ c o d _ i t e m 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 C h a v e s   I C M S   I P I   C 1 7 0 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 C h a v e s   I C M S   I P I   C 1 7 0 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 C o l u m n s \ c o m p e t e n c i a < / K e y > < / D i a g r a m O b j e c t K e y > < D i a g r a m O b j e c t K e y > < K e y > C o l u m n s \ c h a v e _ n f e < / K e y > < / D i a g r a m O b j e c t K e y > < D i a g r a m O b j e c t K e y > < K e y > C o l u m n s \ c n p j < / K e y > < / D i a g r a m O b j e c t K e y > < D i a g r a m O b j e c t K e y > < K e y > C o l u m n s \ c o d _ i t e m < / K e y > < / D i a g r a m O b j e c t K e y > < D i a g r a m O b j e c t K e y > < K e y > C o l u m n s \ d e s c r i c a o < / K e y > < / D i a g r a m O b j e c t K e y > < D i a g r a m O b j e c t K e y > < K e y > C o l u m n s \ c f o p < / K e y > < / D i a g r a m O b j e c t K e y > < D i a g r a m O b j e c t K e y > < K e y > C o l u m n s \ q t d < / K e y > < / D i a g r a m O b j e c t K e y > < D i a g r a m O b j e c t K e y > < K e y > C o l u m n s \ v l _ i t e m 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 C o l u m n s \ c o m p e t e n c i a 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 C o l u m n s \ c h a v e _ n f e 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 C o l u m n s \ c n p j 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 C o l u m n s \ c o d _ i t e m 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 C o l u m n s \ d e s c r i c a o 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 C o l u m n s \ c f o p 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 C o l u m n s \ q t d 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 C o l u m n s \ v l _ i t e m 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 r e q u i s i t o s 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 r e q u i s i t o s 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 M e a s u r e s \ S o m a   d e   A n o   i n i c i a l < / K e y > < / D i a g r a m O b j e c t K e y > < D i a g r a m O b j e c t K e y > < K e y > M e a s u r e s \ S o m a   d e   A n o   i n i c i a l \ T a g I n f o \ F � r m u l a < / K e y > < / D i a g r a m O b j e c t K e y > < D i a g r a m O b j e c t K e y > < K e y > M e a s u r e s \ S o m a   d e   A n o   i n i c i a l \ T a g I n f o \ V a l o r < / K e y > < / D i a g r a m O b j e c t K e y > < D i a g r a m O b j e c t K e y > < K e y > C o l u m n s \ C N P J   m a t r i z < / K e y > < / D i a g r a m O b j e c t K e y > < D i a g r a m O b j e c t K e y > < K e y > C o l u m n s \ A n o   i n i c i a l < / K e y > < / D i a g r a m O b j e c t K e y > < D i a g r a m O b j e c t K e y > < K e y > C o l u m n s \ M � s   i n i c i a l < / K e y > < / D i a g r a m O b j e c t K e y > < D i a g r a m O b j e c t K e y > < K e y > C o l u m n s \ A n o   f i n a l < / K e y > < / D i a g r a m O b j e c t K e y > < D i a g r a m O b j e c t K e y > < K e y > C o l u m n s \ M � s   f i n a l < / K e y > < / D i a g r a m O b j e c t K e y > < D i a g r a m O b j e c t K e y > < K e y > C o l u m n s \ T r a n s m i s s � o < / K e y > < / D i a g r a m O b j e c t K e y > < D i a g r a m O b j e c t K e y > < K e y > L i n k s \ & l t ; C o l u m n s \ S o m a   d e   A n o   i n i c i a l & g t ; - & l t ; M e a s u r e s \ A n o   i n i c i a l & g t ; < / K e y > < / D i a g r a m O b j e c t K e y > < D i a g r a m O b j e c t K e y > < K e y > L i n k s \ & l t ; C o l u m n s \ S o m a   d e   A n o   i n i c i a l & g t ; - & l t ; M e a s u r e s \ A n o   i n i c i a l & g t ; \ C O L U M N < / K e y > < / D i a g r a m O b j e c t K e y > < D i a g r a m O b j e c t K e y > < K e y > L i n k s \ & l t ; C o l u m n s \ S o m a   d e   A n o   i n i c i a l & g t ; - & l t ; M e a s u r e s \ A n o   i n i c i a l & g t ; \ M E A S U R E 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 M e a s u r e s \ S o m a   d e   A n o   i n i c i a l < / K e y > < / a : K e y > < a : V a l u e   i : t y p e = " M e a s u r e G r i d N o d e V i e w S t a t e " > < C o l u m n > 1 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 M e a s u r e s \ S o m a   d e   A n o   i n i c i a l \ T a g I n f o \ F � r m u l a 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 M e a s u r e s \ S o m a   d e   A n o   i n i c i a l \ T a g I n f o \ V a l o r 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 C o l u m n s \ C N P J   m a t r i z 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 C o l u m n s \ A n o   i n i c i a l 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 C o l u m n s \ M � s   i n i c i a l 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 C o l u m n s \ A n o   f i n a l 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 C o l u m n s \ M � s   f i n a l 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 C o l u m n s \ T r a n s m i s s � o 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 L i n k s \ & l t ; C o l u m n s \ S o m a   d e   A n o   i n i c i a l & g t ; - & l t ; M e a s u r e s \ A n o   i n i c i a l & g t ; 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 L i n k s \ & l t ; C o l u m n s \ S o m a   d e   A n o   i n i c i a l & g t ; - & l t ; M e a s u r e s \ A n o   i n i c i a l & g t ; \ C O L U M N 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 L i n k s \ & l t ; C o l u m n s \ S o m a   d e   A n o   i n i c i a l & g t ; - & l t ; M e a s u r e s \ A n o   i n i c i a l & g t ; \ M E A S U R E 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 I C M S   I P I   -   M o v i m e n t o s   C 4 2 5 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 I C M S   I P I   -   M o v i m e n t o s   C 4 2 5 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 C o l u m n s \ c o m p e t e n c i a < / K e y > < / D i a g r a m O b j e c t K e y > < D i a g r a m O b j e c t K e y > < K e y > C o l u m n s \ c n p j < / K e y > < / D i a g r a m O b j e c t K e y > < D i a g r a m O b j e c t K e y > < K e y > C o l u m n s \ c o d _ i t e m < / K e y > < / D i a g r a m O b j e c t K e y > < D i a g r a m O b j e c t K e y > < K e y > C o l u m n s \ q t d < / K e y > < / D i a g r a m O b j e c t K e y > < D i a g r a m O b j e c t K e y > < K e y > C o l u m n s \ v l _ i t e m < / K e y > < / D i a g r a m O b j e c t K e y > < D i a g r a m O b j e c t K e y > < K e y > C o l u m n s \ M � d i a   p o n d e r a d a < / K e y > < / D i a g r a m O b j e c t K e y > < D i a g r a m O b j e c t K e y > < K e y > C o l u m n s \ O r d e m < / K e y > < / D i a g r a m O b j e c t K e y > < D i a g r a m O b j e c t K e y > < K e y > C o l u m n s \ V a l o r   u n i t .   S T < / K e y > < / D i a g r a m O b j e c t K e y > < D i a g r a m O b j e c t K e y > < K e y > C o l u m n s \ B C   S T   p r e s u m i d o < / K e y > < / D i a g r a m O b j e c t K e y > < D i a g r a m O b j e c t K e y > < K e y > C o l u m n s \ D i f e r e n � a   d e   B C < / K e y > < / D i a g r a m O b j e c t K e y > < D i a g r a m O b j e c t K e y > < K e y > C o l u m n s \ A l � q u o t a   I C M S < / K e y > < / D i a g r a m O b j e c t K e y > < D i a g r a m O b j e c t K e y > < K e y > C o l u m n s \ V a l o r   R e s t i t u i r < / K e y > < / D i a g r a m O b j e c t K e y > < D i a g r a m O b j e c t K e y > < K e y > C o l u m n s \ V a l o r   C o m p l e m e n t a � � o 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 C o l u m n s \ c o m p e t e n c i a 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 C o l u m n s \ c n p j 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 C o l u m n s \ c o d _ i t e m 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 C o l u m n s \ q t d 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 C o l u m n s \ v l _ i t e m 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 C o l u m n s \ M � d i a   p o n d e r a d a 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 C o l u m n s \ O r d e m 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 C o l u m n s \ V a l o r   u n i t .   S T 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 C o l u m n s \ B C   S T   p r e s u m i d o 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 C o l u m n s \ D i f e r e n � a   d e   B C 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 C o l u m n s \ A l � q u o t a   I C M S 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 C o l u m n s \ V a l o r   R e s t i t u i r 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 C o l u m n s \ V a l o r   C o m p l e m e n t a � � o 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C l i e n t W i n d o w X M L " > < C u s t o m C o n t e n t > < ! [ C D A T A [ I C M S   I P I   -   M o v i m e n t o s   C 4 2 5 _ 7 0 f 5 d d c 4 - 6 8 b a - 4 1 7 d - b a 9 b - a 3 7 f 5 2 e b 1 e b 7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N F e   x   P I S C O F I N S _ f 0 b 6 6 2 c d - e 4 4 9 - 4 0 6 9 - a 1 0 e - f b 2 3 e 2 2 5 9 6 9 2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 N f e < / s t r i n g > < / k e y > < v a l u e > < i n t > 4 9 7 < / i n t > < / v a l u e > < / i t e m > < i t e m > < k e y > < s t r i n g > d a t a _ e m i s s a o < / s t r i n g > < / k e y > < v a l u e > < i n t > 2 0 2 < / i n t > < / v a l u e > < / i t e m > < i t e m > < k e y > < s t r i n g > c o d _ i t e m < / s t r i n g > < / k e y > < v a l u e > < i n t > 1 3 4 < / i n t > < / v a l u e > < / i t e m > < i t e m > < k e y > < s t r i n g > d e c r i c a o < / s t r i n g > < / k e y > < v a l u e > < i n t > 2 5 2 < / i n t > < / v a l u e > < / i t e m > < i t e m > < k e y > < s t r i n g > c f o p < / s t r i n g > < / k e y > < v a l u e > < i n t > 8 9 < / i n t > < / v a l u e > < / i t e m > < i t e m > < k e y > < s t r i n g > q t d < / s t r i n g > < / k e y > < v a l u e > < i n t > 8 0 < / i n t > < / v a l u e > < / i t e m > < / C o l u m n W i d t h s > < C o l u m n D i s p l a y I n d e x > < i t e m > < k e y > < s t r i n g > N f e < / s t r i n g > < / k e y > < v a l u e > < i n t > 0 < / i n t > < / v a l u e > < / i t e m > < i t e m > < k e y > < s t r i n g > d a t a _ e m i s s a o < / s t r i n g > < / k e y > < v a l u e > < i n t > 1 < / i n t > < / v a l u e > < / i t e m > < i t e m > < k e y > < s t r i n g > c o d _ i t e m < / s t r i n g > < / k e y > < v a l u e > < i n t > 2 < / i n t > < / v a l u e > < / i t e m > < i t e m > < k e y > < s t r i n g > d e c r i c a o < / s t r i n g > < / k e y > < v a l u e > < i n t > 3 < / i n t > < / v a l u e > < / i t e m > < i t e m > < k e y > < s t r i n g > c f o p < / s t r i n g > < / k e y > < v a l u e > < i n t > 4 < / i n t > < / v a l u e > < / i t e m > < i t e m > < k e y > < s t r i n g > q t d 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N F e   I C M S 6 0   -   S T   s a i d a _ 3 e 6 b e 8 4 d - a 4 d f - 4 0 f d - a 6 6 4 - a 4 c c 6 1 2 3 d 6 4 7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 c o m p e t e n c i a < / s t r i n g > < / k e y > < v a l u e > < i n t > 2 0 2 < / i n t > < / v a l u e > < / i t e m > < i t e m > < k e y > < s t r i n g > t i p o < / s t r i n g > < / k e y > < v a l u e > < i n t > 8 5 < / i n t > < / v a l u e > < / i t e m > < i t e m > < k e y > < s t r i n g > N f e < / s t r i n g > < / k e y > < v a l u e > < i n t > 4 9 7 < / i n t > < / v a l u e > < / i t e m > < i t e m > < k e y > < s t r i n g > c n p j _ e m i t < / s t r i n g > < / k e y > < v a l u e > < i n t > 1 6 7 < / i n t > < / v a l u e > < / i t e m > < i t e m > < k e y > < s t r i n g > r a z a o _ s o c i a l _ e m i t < / s t r i n g > < / k e y > < v a l u e > < i n t > 2 1 4 < / i n t > < / v a l u e > < / i t e m > < i t e m > < k e y > < s t r i n g > u f _ e m i t < / s t r i n g > < / k e y > < v a l u e > < i n t > 1 2 0 < / i n t > < / v a l u e > < / i t e m > < i t e m > < k e y > < s t r i n g > c o d _ r e g i m e _ t r i b < / s t r i n g > < / k e y > < v a l u e > < i n t > 1 9 9 < / i n t > < / v a l u e > < / i t e m > < i t e m > < k e y > < s t r i n g > m o d e l o _ n f e < / s t r i n g > < / k e y > < v a l u e > < i n t > 1 5 9 < / i n t > < / v a l u e > < / i t e m > < i t e m > < k e y > < s t r i n g > n u m _ n f e < / s t r i n g > < / k e y > < v a l u e > < i n t > 1 3 1 < / i n t > < / v a l u e > < / i t e m > < i t e m > < k e y > < s t r i n g > d a t a _ e m i s s a o < / s t r i n g > < / k e y > < v a l u e > < i n t > 2 0 2 < / i n t > < / v a l u e > < / i t e m > < i t e m > < k e y > < s t r i n g > d a t a _ e n t r a d a < / s t r i n g > < / k e y > < v a l u e > < i n t > 1 7 3 < / i n t > < / v a l u e > < / i t e m > < i t e m > < k e y > < s t r i n g > i d e n t _ l o c a l _ d e s t i n o < / s t r i n g > < / k e y > < v a l u e > < i n t > 2 2 8 < / i n t > < / v a l u e > < / i t e m > < i t e m > < k e y > < s t r i n g > c n p j _ d e s t < / s t r i n g > < / k e y > < v a l u e > < i n t > 1 6 7 < / i n t > < / v a l u e > < / i t e m > < i t e m > < k e y > < s t r i n g > r a z a o _ s o c i a l _ d e s t < / s t r i n g > < / k e y > < v a l u e > < i n t > 3 9 8 < / i n t > < / v a l u e > < / i t e m > < i t e m > < k e y > < s t r i n g > u f _ d e s t < / s t r i n g > < / k e y > < v a l u e > < i n t > 1 1 8 < / i n t > < / v a l u e > < / i t e m > < i t e m > < k e y > < s t r i n g > i n d F i n a l < / s t r i n g > < / k e y > < v a l u e > < i n t > 1 2 1 < / i n t > < / v a l u e > < / i t e m > < i t e m > < k e y > < s t r i n g > i d < / s t r i n g > < / k e y > < v a l u e > < i n t > 6 6 < / i n t > < / v a l u e > < / i t e m > < i t e m > < k e y > < s t r i n g > c o d _ p r o d u t o < / s t r i n g > < / k e y > < v a l u e > < i n t > 1 6 8 < / i n t > < / v a l u e > < / i t e m > < i t e m > < k e y > < s t r i n g > c e a n < / s t r i n g > < / k e y > < v a l u e > < i n t > 1 5 6 < / i n t > < / v a l u e > < / i t e m > < i t e m > < k e y > < s t r i n g > c e a n _ t r i b < / s t r i n g > < / k e y > < v a l u e > < i n t > 1 5 6 < / i n t > < / v a l u e > < / i t e m > < i t e m > < k e y > < s t r i n g > d e c r i c a o < / s t r i n g > < / k e y > < v a l u e > < i n t > 5 3 7 < / i n t > < / v a l u e > < / i t e m > < i t e m > < k e y > < s t r i n g > n c m < / s t r i n g > < / k e y > < v a l u e > < i n t > 1 0 1 < / i n t > < / v a l u e > < / i t e m > < i t e m > < k e y > < s t r i n g > e x _ i p i < / s t r i n g > < / k e y > < v a l u e > < i n t > 1 0 3 < / i n t > < / v a l u e > < / i t e m > < i t e m > < k e y > < s t r i n g > c e s t < / s t r i n g > < / k e y > < v a l u e > < i n t > 9 0 < / i n t > < / v a l u e > < / i t e m > < i t e m > < k e y > < s t r i n g > c f o p < / s t r i n g > < / k e y > < v a l u e > < i n t > 8 9 < / i n t > < / v a l u e > < / i t e m > < i t e m > < k e y > < s t r i n g > u n i d a d e < / s t r i n g > < / k e y > < v a l u e > < i n t > 1 2 4 < / i n t > < / v a l u e > < / i t e m > < i t e m > < k e y > < s t r i n g > q t d < / s t r i n g > < / k e y > < v a l u e > < i n t > 8 0 < / i n t > < / v a l u e > < / i t e m > < i t e m > < k e y > < s t r i n g > v l _ u n i t < / s t r i n g > < / k e y > < v a l u e > < i n t > 1 1 1 < / i n t > < / v a l u e > < / i t e m > < i t e m > < k e y > < s t r i n g > v l _ p r o d < / s t r i n g > < / k e y > < v a l u e > < i n t > 1 1 9 < / i n t > < / v a l u e > < / i t e m > < i t e m > < k e y > < s t r i n g > o r i g e m _ m e r c a d o r i a < / s t r i n g > < / k e y > < v a l u e > < i n t > 2 2 9 < / i n t > < / v a l u e > < / i t e m > < i t e m > < k e y > < s t r i n g > c s t _ i c m s < / s t r i n g > < / k e y > < v a l u e > < i n t > 1 2 6 < / i n t > < / v a l u e > < / i t e m > < i t e m > < k e y > < s t r i n g > b c _ i c m s _ s t _ r e t i d o < / s t r i n g > < / k e y > < v a l u e > < i n t > 2 1 5 < / i n t > < / v a l u e > < / i t e m > < i t e m > < k e y > < s t r i n g > a l i q u o t a _ s t _ c f < / s t r i n g > < / k e y > < v a l u e > < i n t > 1 7 8 < / i n t > < / v a l u e > < / i t e m > < i t e m > < k e y > < s t r i n g > I C M S _ p r o p r i o _ s u b s t i t u t o < / s t r i n g > < / k e y > < v a l u e > < i n t > 2 7 9 < / i n t > < / v a l u e > < / i t e m > < i t e m > < k e y > < s t r i n g > i c m s _ s t _ r e t i d o < / s t r i n g > < / k e y > < v a l u e > < i n t > 1 8 3 < / i n t > < / v a l u e > < / i t e m > < i t e m > < k e y > < s t r i n g > b c _ f c p _ r e t i d o _ s t < / s t r i n g > < / k e y > < v a l u e > < i n t > 2 0 2 < / i n t > < / v a l u e > < / i t e m > < i t e m > < k e y > < s t r i n g > a l i q u o t a _ f c p _ r e t i d o _ s t < / s t r i n g > < / k e y > < v a l u e > < i n t > 2 5 6 < / i n t > < / v a l u e > < / i t e m > < i t e m > < k e y > < s t r i n g > f c p _ r e t i d o _ s t < / s t r i n g > < / k e y > < v a l u e > < i n t > 1 7 0 < / i n t > < / v a l u e > < / i t e m > < i t e m > < k e y > < s t r i n g > a l i q u o t a _ r e d _ b c _ e f e t i v a < / s t r i n g > < / k e y > < v a l u e > < i n t > 2 7 0 < / i n t > < / v a l u e > < / i t e m > < i t e m > < k e y > < s t r i n g > b c _ e f e t i v a < / s t r i n g > < / k e y > < v a l u e > < i n t > 1 4 2 < / i n t > < / v a l u e > < / i t e m > < i t e m > < k e y > < s t r i n g > a l i q u o t a _ i c m s _ e f e t i v a < / s t r i n g > < / k e y > < v a l u e > < i n t > 2 4 8 < / i n t > < / v a l u e > < / i t e m > < i t e m > < k e y > < s t r i n g > i c m s _ e f e t i v o < / s t r i n g > < / k e y > < v a l u e > < i n t > 1 6 3 < / i n t > < / v a l u e > < / i t e m > < / C o l u m n W i d t h s > < C o l u m n D i s p l a y I n d e x > < i t e m > < k e y > < s t r i n g > c o m p e t e n c i a < / s t r i n g > < / k e y > < v a l u e > < i n t > 0 < / i n t > < / v a l u e > < / i t e m > < i t e m > < k e y > < s t r i n g > t i p o < / s t r i n g > < / k e y > < v a l u e > < i n t > 1 < / i n t > < / v a l u e > < / i t e m > < i t e m > < k e y > < s t r i n g > N f e < / s t r i n g > < / k e y > < v a l u e > < i n t > 2 < / i n t > < / v a l u e > < / i t e m > < i t e m > < k e y > < s t r i n g > c n p j _ e m i t < / s t r i n g > < / k e y > < v a l u e > < i n t > 3 < / i n t > < / v a l u e > < / i t e m > < i t e m > < k e y > < s t r i n g > r a z a o _ s o c i a l _ e m i t < / s t r i n g > < / k e y > < v a l u e > < i n t > 4 < / i n t > < / v a l u e > < / i t e m > < i t e m > < k e y > < s t r i n g > u f _ e m i t < / s t r i n g > < / k e y > < v a l u e > < i n t > 5 < / i n t > < / v a l u e > < / i t e m > < i t e m > < k e y > < s t r i n g > c o d _ r e g i m e _ t r i b < / s t r i n g > < / k e y > < v a l u e > < i n t > 6 < / i n t > < / v a l u e > < / i t e m > < i t e m > < k e y > < s t r i n g > m o d e l o _ n f e < / s t r i n g > < / k e y > < v a l u e > < i n t > 7 < / i n t > < / v a l u e > < / i t e m > < i t e m > < k e y > < s t r i n g > n u m _ n f e < / s t r i n g > < / k e y > < v a l u e > < i n t > 8 < / i n t > < / v a l u e > < / i t e m > < i t e m > < k e y > < s t r i n g > d a t a _ e m i s s a o < / s t r i n g > < / k e y > < v a l u e > < i n t > 9 < / i n t > < / v a l u e > < / i t e m > < i t e m > < k e y > < s t r i n g > d a t a _ e n t r a d a < / s t r i n g > < / k e y > < v a l u e > < i n t > 1 0 < / i n t > < / v a l u e > < / i t e m > < i t e m > < k e y > < s t r i n g > i d e n t _ l o c a l _ d e s t i n o < / s t r i n g > < / k e y > < v a l u e > < i n t > 1 1 < / i n t > < / v a l u e > < / i t e m > < i t e m > < k e y > < s t r i n g > c n p j _ d e s t < / s t r i n g > < / k e y > < v a l u e > < i n t > 1 2 < / i n t > < / v a l u e > < / i t e m > < i t e m > < k e y > < s t r i n g > r a z a o _ s o c i a l _ d e s t < / s t r i n g > < / k e y > < v a l u e > < i n t > 1 3 < / i n t > < / v a l u e > < / i t e m > < i t e m > < k e y > < s t r i n g > u f _ d e s t < / s t r i n g > < / k e y > < v a l u e > < i n t > 1 4 < / i n t > < / v a l u e > < / i t e m > < i t e m > < k e y > < s t r i n g > i n d F i n a l < / s t r i n g > < / k e y > < v a l u e > < i n t > 1 5 < / i n t > < / v a l u e > < / i t e m > < i t e m > < k e y > < s t r i n g > i d < / s t r i n g > < / k e y > < v a l u e > < i n t > 1 6 < / i n t > < / v a l u e > < / i t e m > < i t e m > < k e y > < s t r i n g > c o d _ p r o d u t o < / s t r i n g > < / k e y > < v a l u e > < i n t > 1 7 < / i n t > < / v a l u e > < / i t e m > < i t e m > < k e y > < s t r i n g > c e a n < / s t r i n g > < / k e y > < v a l u e > < i n t > 1 8 < / i n t > < / v a l u e > < / i t e m > < i t e m > < k e y > < s t r i n g > c e a n _ t r i b < / s t r i n g > < / k e y > < v a l u e > < i n t > 1 9 < / i n t > < / v a l u e > < / i t e m > < i t e m > < k e y > < s t r i n g > d e c r i c a o < / s t r i n g > < / k e y > < v a l u e > < i n t > 2 0 < / i n t > < / v a l u e > < / i t e m > < i t e m > < k e y > < s t r i n g > n c m < / s t r i n g > < / k e y > < v a l u e > < i n t > 2 1 < / i n t > < / v a l u e > < / i t e m > < i t e m > < k e y > < s t r i n g > e x _ i p i < / s t r i n g > < / k e y > < v a l u e > < i n t > 2 2 < / i n t > < / v a l u e > < / i t e m > < i t e m > < k e y > < s t r i n g > c e s t < / s t r i n g > < / k e y > < v a l u e > < i n t > 2 3 < / i n t > < / v a l u e > < / i t e m > < i t e m > < k e y > < s t r i n g > c f o p < / s t r i n g > < / k e y > < v a l u e > < i n t > 2 4 < / i n t > < / v a l u e > < / i t e m > < i t e m > < k e y > < s t r i n g > u n i d a d e < / s t r i n g > < / k e y > < v a l u e > < i n t > 2 5 < / i n t > < / v a l u e > < / i t e m > < i t e m > < k e y > < s t r i n g > q t d < / s t r i n g > < / k e y > < v a l u e > < i n t > 2 6 < / i n t > < / v a l u e > < / i t e m > < i t e m > < k e y > < s t r i n g > v l _ u n i t < / s t r i n g > < / k e y > < v a l u e > < i n t > 2 7 < / i n t > < / v a l u e > < / i t e m > < i t e m > < k e y > < s t r i n g > v l _ p r o d < / s t r i n g > < / k e y > < v a l u e > < i n t > 2 8 < / i n t > < / v a l u e > < / i t e m > < i t e m > < k e y > < s t r i n g > o r i g e m _ m e r c a d o r i a < / s t r i n g > < / k e y > < v a l u e > < i n t > 2 9 < / i n t > < / v a l u e > < / i t e m > < i t e m > < k e y > < s t r i n g > c s t _ i c m s < / s t r i n g > < / k e y > < v a l u e > < i n t > 3 0 < / i n t > < / v a l u e > < / i t e m > < i t e m > < k e y > < s t r i n g > b c _ i c m s _ s t _ r e t i d o < / s t r i n g > < / k e y > < v a l u e > < i n t > 3 1 < / i n t > < / v a l u e > < / i t e m > < i t e m > < k e y > < s t r i n g > a l i q u o t a _ s t _ c f < / s t r i n g > < / k e y > < v a l u e > < i n t > 3 2 < / i n t > < / v a l u e > < / i t e m > < i t e m > < k e y > < s t r i n g > I C M S _ p r o p r i o _ s u b s t i t u t o < / s t r i n g > < / k e y > < v a l u e > < i n t > 3 3 < / i n t > < / v a l u e > < / i t e m > < i t e m > < k e y > < s t r i n g > i c m s _ s t _ r e t i d o < / s t r i n g > < / k e y > < v a l u e > < i n t > 3 4 < / i n t > < / v a l u e > < / i t e m > < i t e m > < k e y > < s t r i n g > b c _ f c p _ r e t i d o _ s t < / s t r i n g > < / k e y > < v a l u e > < i n t > 3 5 < / i n t > < / v a l u e > < / i t e m > < i t e m > < k e y > < s t r i n g > a l i q u o t a _ f c p _ r e t i d o _ s t < / s t r i n g > < / k e y > < v a l u e > < i n t > 3 6 < / i n t > < / v a l u e > < / i t e m > < i t e m > < k e y > < s t r i n g > f c p _ r e t i d o _ s t < / s t r i n g > < / k e y > < v a l u e > < i n t > 3 7 < / i n t > < / v a l u e > < / i t e m > < i t e m > < k e y > < s t r i n g > a l i q u o t a _ r e d _ b c _ e f e t i v a < / s t r i n g > < / k e y > < v a l u e > < i n t > 3 8 < / i n t > < / v a l u e > < / i t e m > < i t e m > < k e y > < s t r i n g > b c _ e f e t i v a < / s t r i n g > < / k e y > < v a l u e > < i n t > 3 9 < / i n t > < / v a l u e > < / i t e m > < i t e m > < k e y > < s t r i n g > a l i q u o t a _ i c m s _ e f e t i v a < / s t r i n g > < / k e y > < v a l u e > < i n t > 4 0 < / i n t > < / v a l u e > < / i t e m > < i t e m > < k e y > < s t r i n g > i c m s _ e f e t i v o < / s t r i n g > < / k e y > < v a l u e > < i n t > 4 1 < / i n t > < / v a l u e > < / i t e m > < / C o l u m n D i s p l a y I n d e x > < C o l u m n F r o z e n   / > < C o l u m n C h e c k e d   / > < C o l u m n F i l t e r > < i t e m > < k e y > < s t r i n g > c o d _ p r o d u t o < / s t r i n g > < / k e y > < v a l u e > < F i l t e r E x p r e s s i o n   x s i : n i l = " t r u e "   / > < / v a l u e > < / i t e m > < i t e m > < k e y > < s t r i n g > b c _ i c m s _ s t _ r e t i d o < / s t r i n g > < / k e y > < v a l u e > < F i l t e r E x p r e s s i o n   x s i : n i l = " t r u e "   / > < / v a l u e > < / i t e m > < i t e m > < k e y > < s t r i n g > c e a n < / s t r i n g > < / k e y > < v a l u e > < F i l t e r E x p r e s s i o n   x s i : n i l = " t r u e "   / > < / v a l u e > < / i t e m > < / C o l u m n F i l t e r > < S e l e c t i o n F i l t e r > < i t e m > < k e y > < s t r i n g > c o d _ p r o d u t o < / s t r i n g > < / k e y > < v a l u e > < S e l e c t i o n F i l t e r   x s i : n i l = " t r u e "   / > < / v a l u e > < / i t e m > < i t e m > < k e y > < s t r i n g > b c _ i c m s _ s t _ r e t i d o < / s t r i n g > < / k e y > < v a l u e > < S e l e c t i o n F i l t e r   x s i : n i l = " t r u e "   / > < / v a l u e > < / i t e m > < i t e m > < k e y > < s t r i n g > c e a n < / s t r i n g > < / k e y > < v a l u e > < S e l e c t i o n F i l t e r   x s i : n i l = " t r u e "   / > < / v a l u e > < / i t e m > < / S e l e c t i o n F i l t e r > < F i l t e r P a r a m e t e r s > < i t e m > < k e y > < s t r i n g > c o d _ p r o d u t o < / s t r i n g > < / k e y > < v a l u e > < C o m m a n d P a r a m e t e r s   / > < / v a l u e > < / i t e m > < i t e m > < k e y > < s t r i n g > b c _ i c m s _ s t _ r e t i d o < / s t r i n g > < / k e y > < v a l u e > < C o m m a n d P a r a m e t e r s   / > < / v a l u e > < / i t e m > < i t e m > < k e y > < s t r i n g > c e a n < / s t r i n g > < / k e y > < v a l u e > < C o m m a n d P a r a m e t e r s   / > < / v a l u e > < / i t e m > < / F i l t e r P a r a m e t e r s > < S o r t B y C o l u m n > d e c r i c a o < / S o r t B y C o l u m n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X M L _ P I S C O F I N S   C 1 7 0 _ e 9 a 2 6 c 5 0 - a 1 b f - 4 7 7 d - b 5 6 0 - 4 7 8 1 1 f 0 d 4 0 8 5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 c o m p e t e n c i a < / s t r i n g > < / k e y > < v a l u e > < i n t > 1 4 1 < / i n t > < / v a l u e > < / i t e m > < i t e m > < k e y > < s t r i n g > c n p j _ m a t r i z < / s t r i n g > < / k e y > < v a l u e > < i n t > 1 3 4 < / i n t > < / v a l u e > < / i t e m > < i t e m > < k e y > < s t r i n g > c n p j _ m _ f < / s t r i n g > < / k e y > < v a l u e > < i n t > 1 1 5 < / i n t > < / v a l u e > < / i t e m > < i t e m > < k e y > < s t r i n g > c o d _ i n c _ t r i b < / s t r i n g > < / k e y > < v a l u e > < i n t > 1 3 8 < / i n t > < / v a l u e > < / i t e m > < i t e m > < k e y > < s t r i n g > u f _ r e m e t e n t e < / s t r i n g > < / k e y > < v a l u e > < i n t > 1 4 8 < / i n t > < / v a l u e > < / i t e m > < i t e m > < k e y > < s t r i n g > r e g i s t r o < / s t r i n g > < / k e y > < v a l u e > < i n t > 1 0 3 < / i n t > < / v a l u e > < / i t e m > < i t e m > < k e y > < s t r i n g > u f _ d e s t i n o < / s t r i n g > < / k e y > < v a l u e > < i n t > 1 2 6 < / i n t > < / v a l u e > < / i t e m > < i t e m > < k e y > < s t r i n g > c o d _ i t e m < / s t r i n g > < / k e y > < v a l u e > < i n t > 1 1 4 < / i n t > < / v a l u e > < / i t e m > < i t e m > < k e y > < s t r i n g > i t e m < / s t r i n g > < / k e y > < v a l u e > < i n t > 7 7 < / i n t > < / v a l u e > < / i t e m > < i t e m > < k e y > < s t r i n g > c o d _ b a r r a < / s t r i n g > < / k e y > < v a l u e > < i n t > 1 2 2 < / i n t > < / v a l u e > < / i t e m > < i t e m > < k e y > < s t r i n g > t i p o _ i t e m < / s t r i n g > < / k e y > < v a l u e > < i n t > 1 1 7 < / i n t > < / v a l u e > < / i t e m > < i t e m > < k e y > < s t r i n g > n c m < / s t r i n g > < / k e y > < v a l u e > < i n t > 9 1 < / i n t > < / v a l u e > < / i t e m > < i t e m > < k e y > < s t r i n g > e x _ i p i < / s t r i n g > < / k e y > < v a l u e > < i n t > 8 7 < / i n t > < / v a l u e > < / i t e m > < i t e m > < k e y > < s t r i n g > c f o p < / s t r i n g > < / k e y > < v a l u e > < i n t > 7 7 < / i n t > < / v a l u e > < / i t e m > < i t e m > < k e y > < s t r i n g > v l _ i t e m < / s t r i n g > < / k e y > < v a l u e > < i n t > 9 9 < / i n t > < / v a l u e > < / i t e m > < i t e m > < k e y > < s t r i n g > v l _ d e s c < / s t r i n g > < / k e y > < v a l u e > < i n t > 1 0 0 < / i n t > < / v a l u e > < / i t e m > < i t e m > < k e y > < s t r i n g > c s t _ i c m s < / s t r i n g > < / k e y > < v a l u e > < i n t > 1 0 9 < / i n t > < / v a l u e > < / i t e m > < i t e m > < k e y > < s t r i n g > v l _ b c _ i c m s < / s t r i n g > < / k e y > < v a l u e > < i n t > 1 2 7 < / i n t > < / v a l u e > < / i t e m > < i t e m > < k e y > < s t r i n g > a l i q _ i c m s < / s t r i n g > < / k e y > < v a l u e > < i n t > 1 1 4 < / i n t > < / v a l u e > < / i t e m > < i t e m > < k e y > < s t r i n g > v l _ i c m s < / s t r i n g > < / k e y > < v a l u e > < i n t > 1 0 0 < / i n t > < / v a l u e > < / i t e m > < i t e m > < k e y > < s t r i n g > v l _ b c _ i c m s _ s t < / s t r i n g > < / k e y > < v a l u e > < i n t > 1 5 0 < / i n t > < / v a l u e > < / i t e m > < i t e m > < k e y > < s t r i n g > a l i q _ s t < / s t r i n g > < / k e y > < v a l u e > < i n t > 9 4 < / i n t > < / v a l u e > < / i t e m > < i t e m > < k e y > < s t r i n g > v l _ i c m s _ s t < / s t r i n g > < / k e y > < v a l u e > < i n t > 1 2 3 < / i n t > < / v a l u e > < / i t e m > < i t e m > < k e y > < s t r i n g > c s t < / s t r i n g > < / k e y > < v a l u e > < i n t > 6 5 < / i n t > < / v a l u e > < / i t e m > < i t e m > < k e y > < s t r i n g > A l � q u o t a   P I S < / s t r i n g > < / k e y > < v a l u e > < i n t > 1 3 6 < / i n t > < / v a l u e > < / i t e m > < i t e m > < k e y > < s t r i n g > C r � d i t o   P I S < / s t r i n g > < / k e y > < v a l u e > < i n t > 1 2 8 < / i n t > < / v a l u e > < / i t e m > < i t e m > < k e y > < s t r i n g > C r � d i t o   C O F I N S < / s t r i n g > < / k e y > < v a l u e > < i n t > 1 6 2 < / i n t > < / v a l u e > < / i t e m > < i t e m > < k e y > < s t r i n g > A l � q u o t a   C O F I N S < / s t r i n g > < / k e y > < v a l u e > < i n t > 1 8 3 < / i n t > < / v a l u e > < / i t e m > < i t e m > < k e y > < s t r i n g > c o m p e t e n c i a   ( A n o ) < / s t r i n g > < / k e y > < v a l u e > < i n t > 1 8 8 < / i n t > < / v a l u e > < / i t e m > < i t e m > < k e y > < s t r i n g > c o m p e t e n c i a   ( T r i m e s t r e ) < / s t r i n g > < / k e y > < v a l u e > < i n t > 2 3 0 < / i n t > < / v a l u e > < / i t e m > < i t e m > < k e y > < s t r i n g > c o m p e t e n c i a   ( � n d i c e   d o   M � s ) < / s t r i n g > < / k e y > < v a l u e > < i n t > 2 6 5 < / i n t > < / v a l u e > < / i t e m > < i t e m > < k e y > < s t r i n g > c o m p e t e n c i a   ( M � s ) < / s t r i n g > < / k e y > < v a l u e > < i n t > 1 9 0 < / i n t > < / v a l u e > < / i t e m > < i t e m > < k e y > < s t r i n g > M V A   A j u s t a d a < / s t r i n g > < / k e y > < v a l u e > < i n t > 1 6 5 < / i n t > < / v a l u e > < / i t e m > < i t e m > < k e y > < s t r i n g > A l � q u o t a   I n t e r n a < / s t r i n g > < / k e y > < v a l u e > < i n t > 1 6 8 < / i n t > < / v a l u e > < / i t e m > < i t e m > < k e y > < s t r i n g > A l � q u o t a   I n t e r e s t a d u a l < / s t r i n g > < / k e y > < v a l u e > < i n t > 1 9 1 < / i n t > < / v a l u e > < / i t e m > < i t e m > < k e y > < s t r i n g > I C M S   I n t e r e s t a d u a l < / s t r i n g > < / k e y > < v a l u e > < i n t > 1 9 1 < / i n t > < / v a l u e > < / i t e m > < i t e m > < k e y > < s t r i n g > � n d i c e < / s t r i n g > < / k e y > < v a l u e > < i n t > 1 5 2 < / i n t > < / v a l u e > < / i t e m > < i t e m > < k e y > < s t r i n g > I C M S   S T < / s t r i n g > < / k e y > < v a l u e > < i n t > 1 0 6 < / i n t > < / v a l u e > < / i t e m > < i t e m > < k e y > < s t r i n g > I C M S   I n t e r n o < / s t r i n g > < / k e y > < v a l u e > < i n t > 1 4 6 < / i n t > < / v a l u e > < / i t e m > < i t e m > < k e y > < s t r i n g > B C   I C M S   S T < / s t r i n g > < / k e y > < v a l u e > < i n t > 1 6 5 < / i n t > < / v a l u e > < / i t e m > < i t e m > < k e y > < s t r i n g > C r � d i t o   C O F I N S   A t u a l < / s t r i n g > < / k e y > < v a l u e > < i n t > 2 0 6 < / i n t > < / v a l u e > < / i t e m > < i t e m > < k e y > < s t r i n g > C r � d i t o   P I S   A t u a l < / s t r i n g > < / k e y > < v a l u e > < i n t > 1 7 2 < / i n t > < / v a l u e > < / i t e m > < / C o l u m n W i d t h s > < C o l u m n D i s p l a y I n d e x > < i t e m > < k e y > < s t r i n g > c o m p e t e n c i a < / s t r i n g > < / k e y > < v a l u e > < i n t > 0 < / i n t > < / v a l u e > < / i t e m > < i t e m > < k e y > < s t r i n g > c n p j _ m a t r i z < / s t r i n g > < / k e y > < v a l u e > < i n t > 1 < / i n t > < / v a l u e > < / i t e m > < i t e m > < k e y > < s t r i n g > c n p j _ m _ f < / s t r i n g > < / k e y > < v a l u e > < i n t > 2 < / i n t > < / v a l u e > < / i t e m > < i t e m > < k e y > < s t r i n g > c o d _ i n c _ t r i b < / s t r i n g > < / k e y > < v a l u e > < i n t > 3 < / i n t > < / v a l u e > < / i t e m > < i t e m > < k e y > < s t r i n g > u f _ r e m e t e n t e < / s t r i n g > < / k e y > < v a l u e > < i n t > 2 7 < / i n t > < / v a l u e > < / i t e m > < i t e m > < k e y > < s t r i n g > r e g i s t r o < / s t r i n g > < / k e y > < v a l u e > < i n t > 4 < / i n t > < / v a l u e > < / i t e m > < i t e m > < k e y > < s t r i n g > u f _ d e s t i n o < / s t r i n g > < / k e y > < v a l u e > < i n t > 2 6 < / i n t > < / v a l u e > < / i t e m > < i t e m > < k e y > < s t r i n g > c o d _ i t e m < / s t r i n g > < / k e y > < v a l u e > < i n t > 5 < / i n t > < / v a l u e > < / i t e m > < i t e m > < k e y > < s t r i n g > i t e m < / s t r i n g > < / k e y > < v a l u e > < i n t > 6 < / i n t > < / v a l u e > < / i t e m > < i t e m > < k e y > < s t r i n g > c o d _ b a r r a < / s t r i n g > < / k e y > < v a l u e > < i n t > 7 < / i n t > < / v a l u e > < / i t e m > < i t e m > < k e y > < s t r i n g > t i p o _ i t e m < / s t r i n g > < / k e y > < v a l u e > < i n t > 8 < / i n t > < / v a l u e > < / i t e m > < i t e m > < k e y > < s t r i n g > n c m < / s t r i n g > < / k e y > < v a l u e > < i n t > 9 < / i n t > < / v a l u e > < / i t e m > < i t e m > < k e y > < s t r i n g > e x _ i p i < / s t r i n g > < / k e y > < v a l u e > < i n t > 1 0 < / i n t > < / v a l u e > < / i t e m > < i t e m > < k e y > < s t r i n g > c f o p < / s t r i n g > < / k e y > < v a l u e > < i n t > 1 1 < / i n t > < / v a l u e > < / i t e m > < i t e m > < k e y > < s t r i n g > v l _ i t e m < / s t r i n g > < / k e y > < v a l u e > < i n t > 1 2 < / i n t > < / v a l u e > < / i t e m > < i t e m > < k e y > < s t r i n g > v l _ d e s c < / s t r i n g > < / k e y > < v a l u e > < i n t > 1 3 < / i n t > < / v a l u e > < / i t e m > < i t e m > < k e y > < s t r i n g > c s t _ i c m s < / s t r i n g > < / k e y > < v a l u e > < i n t > 1 4 < / i n t > < / v a l u e > < / i t e m > < i t e m > < k e y > < s t r i n g > v l _ b c _ i c m s < / s t r i n g > < / k e y > < v a l u e > < i n t > 1 5 < / i n t > < / v a l u e > < / i t e m > < i t e m > < k e y > < s t r i n g > a l i q _ i c m s < / s t r i n g > < / k e y > < v a l u e > < i n t > 1 6 < / i n t > < / v a l u e > < / i t e m > < i t e m > < k e y > < s t r i n g > v l _ i c m s < / s t r i n g > < / k e y > < v a l u e > < i n t > 1 7 < / i n t > < / v a l u e > < / i t e m > < i t e m > < k e y > < s t r i n g > v l _ b c _ i c m s _ s t < / s t r i n g > < / k e y > < v a l u e > < i n t > 1 8 < / i n t > < / v a l u e > < / i t e m > < i t e m > < k e y > < s t r i n g > a l i q _ s t < / s t r i n g > < / k e y > < v a l u e > < i n t > 1 9 < / i n t > < / v a l u e > < / i t e m > < i t e m > < k e y > < s t r i n g > v l _ i c m s _ s t < / s t r i n g > < / k e y > < v a l u e > < i n t > 2 0 < / i n t > < / v a l u e > < / i t e m > < i t e m > < k e y > < s t r i n g > c s t < / s t r i n g > < / k e y > < v a l u e > < i n t > 2 1 < / i n t > < / v a l u e > < / i t e m > < i t e m > < k e y > < s t r i n g > A l � q u o t a   P I S < / s t r i n g > < / k e y > < v a l u e > < i n t > 2 2 < / i n t > < / v a l u e > < / i t e m > < i t e m > < k e y > < s t r i n g > C r � d i t o   P I S < / s t r i n g > < / k e y > < v a l u e > < i n t > 2 3 < / i n t > < / v a l u e > < / i t e m > < i t e m > < k e y > < s t r i n g > C r � d i t o   C O F I N S < / s t r i n g > < / k e y > < v a l u e > < i n t > 2 5 < / i n t > < / v a l u e > < / i t e m > < i t e m > < k e y > < s t r i n g > A l � q u o t a   C O F I N S < / s t r i n g > < / k e y > < v a l u e > < i n t > 2 4 < / i n t > < / v a l u e > < / i t e m > < i t e m > < k e y > < s t r i n g > c o m p e t e n c i a   ( A n o ) < / s t r i n g > < / k e y > < v a l u e > < i n t > 2 8 < / i n t > < / v a l u e > < / i t e m > < i t e m > < k e y > < s t r i n g > c o m p e t e n c i a   ( T r i m e s t r e ) < / s t r i n g > < / k e y > < v a l u e > < i n t > 2 9 < / i n t > < / v a l u e > < / i t e m > < i t e m > < k e y > < s t r i n g > c o m p e t e n c i a   ( � n d i c e   d o   M � s ) < / s t r i n g > < / k e y > < v a l u e > < i n t > 3 0 < / i n t > < / v a l u e > < / i t e m > < i t e m > < k e y > < s t r i n g > c o m p e t e n c i a   ( M � s ) < / s t r i n g > < / k e y > < v a l u e > < i n t > 3 1 < / i n t > < / v a l u e > < / i t e m > < i t e m > < k e y > < s t r i n g > M V A   A j u s t a d a < / s t r i n g > < / k e y > < v a l u e > < i n t > 3 5 < / i n t > < / v a l u e > < / i t e m > < i t e m > < k e y > < s t r i n g > A l � q u o t a   I n t e r n a < / s t r i n g > < / k e y > < v a l u e > < i n t > 3 4 < / i n t > < / v a l u e > < / i t e m > < i t e m > < k e y > < s t r i n g > A l � q u o t a   I n t e r e s t a d u a l < / s t r i n g > < / k e y > < v a l u e > < i n t > 3 3 < / i n t > < / v a l u e > < / i t e m > < i t e m > < k e y > < s t r i n g > � n d i c e < / s t r i n g > < / k e y > < v a l u e > < i n t > 3 2 < / i n t > < / v a l u e > < / i t e m > < i t e m > < k e y > < s t r i n g > I C M S   I n t e r e s t a d u a l < / s t r i n g > < / k e y > < v a l u e > < i n t > 3 7 < / i n t > < / v a l u e > < / i t e m > < i t e m > < k e y > < s t r i n g > I C M S   S T < / s t r i n g > < / k e y > < v a l u e > < i n t > 3 9 < / i n t > < / v a l u e > < / i t e m > < i t e m > < k e y > < s t r i n g > I C M S   I n t e r n o < / s t r i n g > < / k e y > < v a l u e > < i n t > 3 8 < / i n t > < / v a l u e > < / i t e m > < i t e m > < k e y > < s t r i n g > B C   I C M S   S T < / s t r i n g > < / k e y > < v a l u e > < i n t > 3 6 < / i n t > < / v a l u e > < / i t e m > < i t e m > < k e y > < s t r i n g > C r � d i t o   C O F I N S   A t u a l < / s t r i n g > < / k e y > < v a l u e > < i n t > 4 1 < / i n t > < / v a l u e > < / i t e m > < i t e m > < k e y > < s t r i n g > C r � d i t o   P I S   A t u a l < / s t r i n g > < / k e y > < v a l u e > < i n t > 4 0 < / i n t > < / v a l u e > < / i t e m > < / C o l u m n D i s p l a y I n d e x > < C o l u m n F r o z e n   / > < C o l u m n C h e c k e d   / > < C o l u m n F i l t e r > < i t e m > < k e y > < s t r i n g > A l � q u o t a   I n t e r e s t a d u a l < / s t r i n g > < / k e y > < v a l u e > < F i l t e r E x p r e s s i o n   x s i : n i l = " t r u e "   / > < / v a l u e > < / i t e m > < / C o l u m n F i l t e r > < S e l e c t i o n F i l t e r > < i t e m > < k e y > < s t r i n g > A l � q u o t a   I n t e r e s t a d u a l < / s t r i n g > < / k e y > < v a l u e > < S e l e c t i o n F i l t e r   x s i : n i l = " t r u e "   / > < / v a l u e > < / i t e m > < / S e l e c t i o n F i l t e r > < F i l t e r P a r a m e t e r s > < i t e m > < k e y > < s t r i n g > A l � q u o t a   I n t e r e s t a d u a l < / s t r i n g > < / k e y > < v a l u e > < C o m m a n d P a r a m e t e r s   / > < / v a l u e > < / i t e m > < / F i l t e r P a r a m e t e r s > < S o r t B y C o l u m n > M V A   A j u s t a d a < / S o r t B y C o l u m n > < I s S o r t D e s c e n d i n g > t r u e < / I s S o r t D e s c e n d i n g > < / T a b l e W i d g e t G r i d S e r i a l i z a t i o n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X M L _ R e s u l t a d o _ e c 6 4 9 1 8 a - 3 8 0 f - 4 f 3 7 - a 3 1 a - b c e 8 6 6 a 7 a f 0 4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 c n p j < / s t r i n g > < / k e y > < v a l u e > < i n t > 8 7 < / i n t > < / v a l u e > < / i t e m > < i t e m > < k e y > < s t r i n g > c o d _ i t e m < / s t r i n g > < / k e y > < v a l u e > < i n t > 1 3 4 < / i n t > < / v a l u e > < / i t e m > < i t e m > < k e y > < s t r i n g > c o m p e t e n c i a < / s t r i n g > < / k e y > < v a l u e > < i n t > 1 6 6 < / i n t > < / v a l u e > < / i t e m > < i t e m > < k e y > < s t r i n g > v l _ u n i t _ m e s _ c o r r e n t e < / s t r i n g > < / k e y > < v a l u e > < i n t > 2 4 9 < / i n t > < / v a l u e > < / i t e m > < i t e m > < k e y > < s t r i n g > O r d e m < / s t r i n g > < / k e y > < v a l u e > < i n t > 1 1 3 < / i n t > < / v a l u e > < / i t e m > < i t e m > < k e y > < s t r i n g > q t d _ m e s _ c o r r e n t e < / s t r i n g > < / k e y > < v a l u e > < i n t > 2 1 8 < / i n t > < / v a l u e > < / i t e m > < i t e m > < k e y > < s t r i n g > v l _ u n i t _ e x c e d e n t e < / s t r i n g > < / k e y > < v a l u e > < i n t > 2 1 6 < / i n t > < / v a l u e > < / i t e m > < i t e m > < k e y > < s t r i n g > q t d _ e x c e n d e t e < / s t r i n g > < / k e y > < v a l u e > < i n t > 1 8 5 < / i n t > < / v a l u e > < / i t e m > < i t e m > < k e y > < s t r i n g > Q t d   v e n d i d a < / s t r i n g > < / k e y > < v a l u e > < i n t > 1 6 1 < / i n t > < / v a l u e > < / i t e m > < i t e m > < k e y > < s t r i n g > V a l o r   u n i t   S T < / s t r i n g > < / k e y > < v a l u e > < i n t > 1 7 3 < / i n t > < / v a l u e > < / i t e m > < / C o l u m n W i d t h s > < C o l u m n D i s p l a y I n d e x > < i t e m > < k e y > < s t r i n g > c n p j < / s t r i n g > < / k e y > < v a l u e > < i n t > 0 < / i n t > < / v a l u e > < / i t e m > < i t e m > < k e y > < s t r i n g > c o d _ i t e m < / s t r i n g > < / k e y > < v a l u e > < i n t > 1 < / i n t > < / v a l u e > < / i t e m > < i t e m > < k e y > < s t r i n g > c o m p e t e n c i a < / s t r i n g > < / k e y > < v a l u e > < i n t > 2 < / i n t > < / v a l u e > < / i t e m > < i t e m > < k e y > < s t r i n g > v l _ u n i t _ m e s _ c o r r e n t e < / s t r i n g > < / k e y > < v a l u e > < i n t > 7 < / i n t > < / v a l u e > < / i t e m > < i t e m > < k e y > < s t r i n g > O r d e m < / s t r i n g > < / k e y > < v a l u e > < i n t > 3 < / i n t > < / v a l u e > < / i t e m > < i t e m > < k e y > < s t r i n g > q t d _ m e s _ c o r r e n t e < / s t r i n g > < / k e y > < v a l u e > < i n t > 6 < / i n t > < / v a l u e > < / i t e m > < i t e m > < k e y > < s t r i n g > v l _ u n i t _ e x c e d e n t e < / s t r i n g > < / k e y > < v a l u e > < i n t > 5 < / i n t > < / v a l u e > < / i t e m > < i t e m > < k e y > < s t r i n g > q t d _ e x c e n d e t e < / s t r i n g > < / k e y > < v a l u e > < i n t > 4 < / i n t > < / v a l u e > < / i t e m > < i t e m > < k e y > < s t r i n g > Q t d   v e n d i d a < / s t r i n g > < / k e y > < v a l u e > < i n t > 9 < / i n t > < / v a l u e > < / i t e m > < i t e m > < k e y > < s t r i n g > V a l o r   u n i t   S T < / s t r i n g > < / k e y > < v a l u e > < i n t >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X M L _ N F e   I C M S 6 0   -   S T _ 6 5 4 4 9 d 4 c - d 4 c c - 4 e 6 9 - b 7 a 5 - f 6 b 5 f a 0 b 1 6 0 b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 c o m p e t e n c i a < / s t r i n g > < / k e y > < v a l u e > < i n t > 2 0 2 < / i n t > < / v a l u e > < / i t e m > < i t e m > < k e y > < s t r i n g > t i p o < / s t r i n g > < / k e y > < v a l u e > < i n t > 8 5 < / i n t > < / v a l u e > < / i t e m > < i t e m > < k e y > < s t r i n g > N f e < / s t r i n g > < / k e y > < v a l u e > < i n t > 4 9 7 < / i n t > < / v a l u e > < / i t e m > < i t e m > < k e y > < s t r i n g > d a t a _ e m i s s a o < / s t r i n g > < / k e y > < v a l u e > < i n t > 1 7 6 < / i n t > < / v a l u e > < / i t e m > < i t e m > < k e y > < s t r i n g > d a t a _ e n t r a d a < / s t r i n g > < / k e y > < v a l u e > < i n t > 1 7 3 < / i n t > < / v a l u e > < / i t e m > < i t e m > < k e y > < s t r i n g > c n p j _ d e s t < / s t r i n g > < / k e y > < v a l u e > < i n t > 1 6 7 < / i n t > < / v a l u e > < / i t e m > < i t e m > < k e y > < s t r i n g > c o d _ p r o d u t o < / s t r i n g > < / k e y > < v a l u e > < i n t > 1 6 8 < / i n t > < / v a l u e > < / i t e m > < i t e m > < k e y > < s t r i n g > c e a n < / s t r i n g > < / k e y > < v a l u e > < i n t > 1 6 7 < / i n t > < / v a l u e > < / i t e m > < i t e m > < k e y > < s t r i n g > d e c r i c a o < / s t r i n g > < / k e y > < v a l u e > < i n t > 6 4 6 < / i n t > < / v a l u e > < / i t e m > < i t e m > < k e y > < s t r i n g > n c m < / s t r i n g > < / k e y > < v a l u e > < i n t > 1 0 1 < / i n t > < / v a l u e > < / i t e m > < i t e m > < k e y > < s t r i n g > e x _ i p i < / s t r i n g > < / k e y > < v a l u e > < i n t > 1 0 3 < / i n t > < / v a l u e > < / i t e m > < i t e m > < k e y > < s t r i n g > c e s t < / s t r i n g > < / k e y > < v a l u e > < i n t > 9 0 < / i n t > < / v a l u e > < / i t e m > < i t e m > < k e y > < s t r i n g > c f o p < / s t r i n g > < / k e y > < v a l u e > < i n t > 8 9 < / i n t > < / v a l u e > < / i t e m > < i t e m > < k e y > < s t r i n g > u n i d a d e < / s t r i n g > < / k e y > < v a l u e > < i n t > 1 2 4 < / i n t > < / v a l u e > < / i t e m > < i t e m > < k e y > < s t r i n g > q t d < / s t r i n g > < / k e y > < v a l u e > < i n t > 8 0 < / i n t > < / v a l u e > < / i t e m > < i t e m > < k e y > < s t r i n g > v l _ u n i t < / s t r i n g > < / k e y > < v a l u e > < i n t > 1 1 1 < / i n t > < / v a l u e > < / i t e m > < i t e m > < k e y > < s t r i n g > v l _ p r o d < / s t r i n g > < / k e y > < v a l u e > < i n t > 1 1 9 < / i n t > < / v a l u e > < / i t e m > < i t e m > < k e y > < s t r i n g > o r i g e m _ m e r c a d o r i a < / s t r i n g > < / k e y > < v a l u e > < i n t > 2 2 9 < / i n t > < / v a l u e > < / i t e m > < i t e m > < k e y > < s t r i n g > c s t _ i c m s < / s t r i n g > < / k e y > < v a l u e > < i n t > 1 2 6 < / i n t > < / v a l u e > < / i t e m > < i t e m > < k e y > < s t r i n g > b c _ i c m s _ s t _ r e t i d o < / s t r i n g > < / k e y > < v a l u e > < i n t > 2 1 5 < / i n t > < / v a l u e > < / i t e m > < i t e m > < k e y > < s t r i n g > a l i q u o t a _ s t _ c f < / s t r i n g > < / k e y > < v a l u e > < i n t > 1 7 8 < / i n t > < / v a l u e > < / i t e m > < i t e m > < k e y > < s t r i n g > I C M S _ p r o p r i o _ s u b s t i t u t o < / s t r i n g > < / k e y > < v a l u e > < i n t > 2 7 9 < / i n t > < / v a l u e > < / i t e m > < i t e m > < k e y > < s t r i n g > i c m s _ s t _ r e t i d o < / s t r i n g > < / k e y > < v a l u e > < i n t > 1 8 3 < / i n t > < / v a l u e > < / i t e m > < i t e m > < k e y > < s t r i n g > b c _ f c p _ r e t i d o _ s t < / s t r i n g > < / k e y > < v a l u e > < i n t > 2 0 2 < / i n t > < / v a l u e > < / i t e m > < i t e m > < k e y > < s t r i n g > a l i q u o t a _ f c p _ r e t i d o _ s t < / s t r i n g > < / k e y > < v a l u e > < i n t > 2 5 6 < / i n t > < / v a l u e > < / i t e m > < i t e m > < k e y > < s t r i n g > f c p _ r e t i d o _ s t < / s t r i n g > < / k e y > < v a l u e > < i n t > 1 7 0 < / i n t > < / v a l u e > < / i t e m > < i t e m > < k e y > < s t r i n g > a l i q u o t a _ r e d _ b c _ e f e t i v a < / s t r i n g > < / k e y > < v a l u e > < i n t > 2 7 0 < / i n t > < / v a l u e > < / i t e m > < i t e m > < k e y > < s t r i n g > b c _ e f e t i v a < / s t r i n g > < / k e y > < v a l u e > < i n t > 1 4 2 < / i n t > < / v a l u e > < / i t e m > < i t e m > < k e y > < s t r i n g > a l i q u o t a _ i c m s _ e f e t i v a < / s t r i n g > < / k e y > < v a l u e > < i n t > 2 4 8 < / i n t > < / v a l u e > < / i t e m > < i t e m > < k e y > < s t r i n g > i c m s _ e f e t i v o < / s t r i n g > < / k e y > < v a l u e > < i n t > 1 6 3 < / i n t > < / v a l u e > < / i t e m > < / C o l u m n W i d t h s > < C o l u m n D i s p l a y I n d e x > < i t e m > < k e y > < s t r i n g > c o m p e t e n c i a < / s t r i n g > < / k e y > < v a l u e > < i n t > 0 < / i n t > < / v a l u e > < / i t e m > < i t e m > < k e y > < s t r i n g > t i p o < / s t r i n g > < / k e y > < v a l u e > < i n t > 1 < / i n t > < / v a l u e > < / i t e m > < i t e m > < k e y > < s t r i n g > N f e < / s t r i n g > < / k e y > < v a l u e > < i n t > 2 < / i n t > < / v a l u e > < / i t e m > < i t e m > < k e y > < s t r i n g > d a t a _ e m i s s a o < / s t r i n g > < / k e y > < v a l u e > < i n t > 3 < / i n t > < / v a l u e > < / i t e m > < i t e m > < k e y > < s t r i n g > d a t a _ e n t r a d a < / s t r i n g > < / k e y > < v a l u e > < i n t > 4 < / i n t > < / v a l u e > < / i t e m > < i t e m > < k e y > < s t r i n g > c n p j _ d e s t < / s t r i n g > < / k e y > < v a l u e > < i n t > 5 < / i n t > < / v a l u e > < / i t e m > < i t e m > < k e y > < s t r i n g > c o d _ p r o d u t o < / s t r i n g > < / k e y > < v a l u e > < i n t > 6 < / i n t > < / v a l u e > < / i t e m > < i t e m > < k e y > < s t r i n g > c e a n < / s t r i n g > < / k e y > < v a l u e > < i n t > 7 < / i n t > < / v a l u e > < / i t e m > < i t e m > < k e y > < s t r i n g > d e c r i c a o < / s t r i n g > < / k e y > < v a l u e > < i n t > 8 < / i n t > < / v a l u e > < / i t e m > < i t e m > < k e y > < s t r i n g > n c m < / s t r i n g > < / k e y > < v a l u e > < i n t > 9 < / i n t > < / v a l u e > < / i t e m > < i t e m > < k e y > < s t r i n g > e x _ i p i < / s t r i n g > < / k e y > < v a l u e > < i n t > 1 0 < / i n t > < / v a l u e > < / i t e m > < i t e m > < k e y > < s t r i n g > c e s t < / s t r i n g > < / k e y > < v a l u e > < i n t > 1 1 < / i n t > < / v a l u e > < / i t e m > < i t e m > < k e y > < s t r i n g > c f o p < / s t r i n g > < / k e y > < v a l u e > < i n t > 1 2 < / i n t > < / v a l u e > < / i t e m > < i t e m > < k e y > < s t r i n g > u n i d a d e < / s t r i n g > < / k e y > < v a l u e > < i n t > 1 3 < / i n t > < / v a l u e > < / i t e m > < i t e m > < k e y > < s t r i n g > q t d < / s t r i n g > < / k e y > < v a l u e > < i n t > 1 4 < / i n t > < / v a l u e > < / i t e m > < i t e m > < k e y > < s t r i n g > v l _ u n i t < / s t r i n g > < / k e y > < v a l u e > < i n t > 1 5 < / i n t > < / v a l u e > < / i t e m > < i t e m > < k e y > < s t r i n g > v l _ p r o d < / s t r i n g > < / k e y > < v a l u e > < i n t > 1 6 < / i n t > < / v a l u e > < / i t e m > < i t e m > < k e y > < s t r i n g > o r i g e m _ m e r c a d o r i a < / s t r i n g > < / k e y > < v a l u e > < i n t > 1 7 < / i n t > < / v a l u e > < / i t e m > < i t e m > < k e y > < s t r i n g > c s t _ i c m s < / s t r i n g > < / k e y > < v a l u e > < i n t > 1 8 < / i n t > < / v a l u e > < / i t e m > < i t e m > < k e y > < s t r i n g > b c _ i c m s _ s t _ r e t i d o < / s t r i n g > < / k e y > < v a l u e > < i n t > 1 9 < / i n t > < / v a l u e > < / i t e m > < i t e m > < k e y > < s t r i n g > a l i q u o t a _ s t _ c f < / s t r i n g > < / k e y > < v a l u e > < i n t > 2 0 < / i n t > < / v a l u e > < / i t e m > < i t e m > < k e y > < s t r i n g > I C M S _ p r o p r i o _ s u b s t i t u t o < / s t r i n g > < / k e y > < v a l u e > < i n t > 2 1 < / i n t > < / v a l u e > < / i t e m > < i t e m > < k e y > < s t r i n g > i c m s _ s t _ r e t i d o < / s t r i n g > < / k e y > < v a l u e > < i n t > 2 2 < / i n t > < / v a l u e > < / i t e m > < i t e m > < k e y > < s t r i n g > b c _ f c p _ r e t i d o _ s t < / s t r i n g > < / k e y > < v a l u e > < i n t > 2 3 < / i n t > < / v a l u e > < / i t e m > < i t e m > < k e y > < s t r i n g > a l i q u o t a _ f c p _ r e t i d o _ s t < / s t r i n g > < / k e y > < v a l u e > < i n t > 2 4 < / i n t > < / v a l u e > < / i t e m > < i t e m > < k e y > < s t r i n g > f c p _ r e t i d o _ s t < / s t r i n g > < / k e y > < v a l u e > < i n t > 2 5 < / i n t > < / v a l u e > < / i t e m > < i t e m > < k e y > < s t r i n g > a l i q u o t a _ r e d _ b c _ e f e t i v a < / s t r i n g > < / k e y > < v a l u e > < i n t > 2 6 < / i n t > < / v a l u e > < / i t e m > < i t e m > < k e y > < s t r i n g > b c _ e f e t i v a < / s t r i n g > < / k e y > < v a l u e > < i n t > 2 7 < / i n t > < / v a l u e > < / i t e m > < i t e m > < k e y > < s t r i n g > a l i q u o t a _ i c m s _ e f e t i v a < / s t r i n g > < / k e y > < v a l u e > < i n t > 2 8 < / i n t > < / v a l u e > < / i t e m > < i t e m > < k e y > < s t r i n g > i c m s _ e f e t i v o < / s t r i n g > < / k e y > < v a l u e > < i n t > 2 9 < / i n t > < / v a l u e > < / i t e m > < / C o l u m n D i s p l a y I n d e x > < C o l u m n F r o z e n   / > < C o l u m n C h e c k e d   / > < C o l u m n F i l t e r > < i t e m > < k e y > < s t r i n g > c o d _ p r o d u t o < / s t r i n g > < / k e y > < v a l u e > < F i l t e r E x p r e s s i o n   x s i : n i l = " t r u e "   / > < / v a l u e > < / i t e m > < i t e m > < k e y > < s t r i n g > N f e < / s t r i n g > < / k e y > < v a l u e > < F i l t e r E x p r e s s i o n   x s i : n i l = " t r u e "   / > < / v a l u e > < / i t e m > < i t e m > < k e y > < s t r i n g > c e a n < / s t r i n g > < / k e y > < v a l u e > < F i l t e r E x p r e s s i o n   x s i : n i l = " t r u e "   / > < / v a l u e > < / i t e m > < i t e m > < k e y > < s t r i n g > b c _ i c m s _ s t _ r e t i d o < / s t r i n g > < / k e y > < v a l u e > < F i l t e r E x p r e s s i o n   x s i : n i l = " t r u e "   / > < / v a l u e > < / i t e m > < / C o l u m n F i l t e r > < S e l e c t i o n F i l t e r > < i t e m > < k e y > < s t r i n g > c o d _ p r o d u t o < / s t r i n g > < / k e y > < v a l u e > < S e l e c t i o n F i l t e r   x s i : n i l = " t r u e "   / > < / v a l u e > < / i t e m > < i t e m > < k e y > < s t r i n g > N f e < / s t r i n g > < / k e y > < v a l u e > < S e l e c t i o n F i l t e r   x s i : n i l = " t r u e "   / > < / v a l u e > < / i t e m > < i t e m > < k e y > < s t r i n g > c e a n < / s t r i n g > < / k e y > < v a l u e > < S e l e c t i o n F i l t e r   x s i : n i l = " t r u e "   / > < / v a l u e > < / i t e m > < i t e m > < k e y > < s t r i n g > b c _ i c m s _ s t _ r e t i d o < / s t r i n g > < / k e y > < v a l u e > < S e l e c t i o n F i l t e r   x s i : n i l = " t r u e "   / > < / v a l u e > < / i t e m > < / S e l e c t i o n F i l t e r > < F i l t e r P a r a m e t e r s > < i t e m > < k e y > < s t r i n g > c o d _ p r o d u t o < / s t r i n g > < / k e y > < v a l u e > < C o m m a n d P a r a m e t e r s   / > < / v a l u e > < / i t e m > < i t e m > < k e y > < s t r i n g > N f e < / s t r i n g > < / k e y > < v a l u e > < C o m m a n d P a r a m e t e r s   / > < / v a l u e > < / i t e m > < i t e m > < k e y > < s t r i n g > c e a n < / s t r i n g > < / k e y > < v a l u e > < C o m m a n d P a r a m e t e r s   / > < / v a l u e > < / i t e m > < i t e m > < k e y > < s t r i n g > b c _ i c m s _ s t _ r e t i d o < / s t r i n g > < / k e y > < v a l u e > < C o m m a n d P a r a m e t e r s   / > < / v a l u e > < / i t e m > < / F i l t e r P a r a m e t e r s > < S o r t B y C o l u m n > b c _ i c m s _ s t _ r e t i d o < / S o r t B y C o l u m n > < I s S o r t D e s c e n d i n g > t r u e < / I s S o r t D e s c e n d i n g > < / T a b l e W i d g e t G r i d S e r i a l i z a t i o n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N F e   -   e n t r a d a _ b 9 d b 6 3 c 5 - 1 f 9 4 - 4 3 a 6 - 8 a 7 e - c 7 a d 7 f f 1 e e 4 2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 c o m p e t e n c i a < / s t r i n g > < / k e y > < v a l u e > < i n t > 1 6 6 < / i n t > < / v a l u e > < / i t e m > < i t e m > < k e y > < s t r i n g > c n p j < / s t r i n g > < / k e y > < v a l u e > < i n t > 8 7 < / i n t > < / v a l u e > < / i t e m > < i t e m > < k e y > < s t r i n g > d e s c r i c a o < / s t r i n g > < / k e y > < v a l u e > < i n t > 1 3 5 < / i n t > < / v a l u e > < / i t e m > < i t e m > < k e y > < s t r i n g > q t d < / s t r i n g > < / k e y > < v a l u e > < i n t > 8 0 < / i n t > < / v a l u e > < / i t e m > < i t e m > < k e y > < s t r i n g > v l _ i t e m < / s t r i n g > < / k e y > < v a l u e > < i n t > 1 1 6 < / i n t > < / v a l u e > < / i t e m > < i t e m > < k e y > < s t r i n g > M � d i a   p o n d e r a d a < / s t r i n g > < / k e y > < v a l u e > < i n t > 2 1 3 < / i n t > < / v a l u e > < / i t e m > < i t e m > < k e y > < s t r i n g > c o d _ i t e m < / s t r i n g > < / k e y > < v a l u e > < i n t > 1 3 4 < / i n t > < / v a l u e > < / i t e m > < i t e m > < k e y > < s t r i n g > O r d e m < / s t r i n g > < / k e y > < v a l u e > < i n t > 1 1 3 < / i n t > < / v a l u e > < / i t e m > < / C o l u m n W i d t h s > < C o l u m n D i s p l a y I n d e x > < i t e m > < k e y > < s t r i n g > c o m p e t e n c i a < / s t r i n g > < / k e y > < v a l u e > < i n t > 0 < / i n t > < / v a l u e > < / i t e m > < i t e m > < k e y > < s t r i n g > c n p j < / s t r i n g > < / k e y > < v a l u e > < i n t > 1 < / i n t > < / v a l u e > < / i t e m > < i t e m > < k e y > < s t r i n g > d e s c r i c a o < / s t r i n g > < / k e y > < v a l u e > < i n t > 2 < / i n t > < / v a l u e > < / i t e m > < i t e m > < k e y > < s t r i n g > q t d < / s t r i n g > < / k e y > < v a l u e > < i n t > 3 < / i n t > < / v a l u e > < / i t e m > < i t e m > < k e y > < s t r i n g > v l _ i t e m < / s t r i n g > < / k e y > < v a l u e > < i n t > 4 < / i n t > < / v a l u e > < / i t e m > < i t e m > < k e y > < s t r i n g > M � d i a   p o n d e r a d a < / s t r i n g > < / k e y > < v a l u e > < i n t > 5 < / i n t > < / v a l u e > < / i t e m > < i t e m > < k e y > < s t r i n g > c o d _ i t e m < / s t r i n g > < / k e y > < v a l u e > < i n t > 6 < / i n t > < / v a l u e > < / i t e m > < i t e m > < k e y > < s t r i n g > O r d e m < / s t r i n g > < / k e y > < v a l u e > < i n t > 7 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T a b l e X M L _ N F e   -   C o d   p r o d u t o s _ 6 6 7 8 8 4 b f - 2 1 e 2 - 4 2 7 9 - 9 2 7 5 - f 8 3 6 3 8 2 d 6 f 6 4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 a l i q u o t a _ i c m s _ s t < / s t r i n g > < / k e y > < v a l u e > < i n t > 2 0 3 < / i n t > < / v a l u e > < / i t e m > < i t e m > < k e y > < s t r i n g > d e s c r i c a o < / s t r i n g > < / k e y > < v a l u e > < i n t > 2 0 8 < / i n t > < / v a l u e > < / i t e m > < i t e m > < k e y > < s t r i n g > u f < / s t r i n g > < / k e y > < v a l u e > < i n t > 6 8 < / i n t > < / v a l u e > < / i t e m > < i t e m > < k e y > < s t r i n g > c o d _ p r o d u t o < / s t r i n g > < / k e y > < v a l u e > < i n t > 1 6 8 < / i n t > < / v a l u e > < / i t e m > < i t e m > < k e y > < s t r i n g > c n p j < / s t r i n g > < / k e y > < v a l u e > < i n t > 1 6 7 < / i n t > < / v a l u e > < / i t e m > < i t e m > < k e y > < s t r i n g > n c m < / s t r i n g > < / k e y > < v a l u e > < i n t > 1 0 1 < / i n t > < / v a l u e > < / i t e m > < i t e m > < k e y > < s t r i n g > c e s t < / s t r i n g > < / k e y > < v a l u e > < i n t > 9 0 < / i n t > < / v a l u e > < / i t e m > < i t e m > < k e y > < s t r i n g > c o m p e t e n c i a < / s t r i n g > < / k e y > < v a l u e > < i n t > 2 0 2 < / i n t > < / v a l u e > < / i t e m > < i t e m > < k e y > < s t r i n g > c o d _ i t e m < / s t r i n g > < / k e y > < v a l u e > < i n t > 1 3 4 < / i n t > < / v a l u e > < / i t e m > < / C o l u m n W i d t h s > < C o l u m n D i s p l a y I n d e x > < i t e m > < k e y > < s t r i n g > a l i q u o t a _ i c m s _ s t < / s t r i n g > < / k e y > < v a l u e > < i n t > 7 < / i n t > < / v a l u e > < / i t e m > < i t e m > < k e y > < s t r i n g > d e s c r i c a o < / s t r i n g > < / k e y > < v a l u e > < i n t > 6 < / i n t > < / v a l u e > < / i t e m > < i t e m > < k e y > < s t r i n g > u f < / s t r i n g > < / k e y > < v a l u e > < i n t > 0 < / i n t > < / v a l u e > < / i t e m > < i t e m > < k e y > < s t r i n g > c o d _ p r o d u t o < / s t r i n g > < / k e y > < v a l u e > < i n t > 1 < / i n t > < / v a l u e > < / i t e m > < i t e m > < k e y > < s t r i n g > c n p j < / s t r i n g > < / k e y > < v a l u e > < i n t > 5 < / i n t > < / v a l u e > < / i t e m > < i t e m > < k e y > < s t r i n g > n c m < / s t r i n g > < / k e y > < v a l u e > < i n t > 2 < / i n t > < / v a l u e > < / i t e m > < i t e m > < k e y > < s t r i n g > c e s t < / s t r i n g > < / k e y > < v a l u e > < i n t > 3 < / i n t > < / v a l u e > < / i t e m > < i t e m > < k e y > < s t r i n g > c o m p e t e n c i a < / s t r i n g > < / k e y > < v a l u e > < i n t > 4 < / i n t > < / v a l u e > < / i t e m > < i t e m > < k e y > < s t r i n g > c o d _ i t e m < / s t r i n g > < / k e y > < v a l u e > < i n t >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T a b l e X M L _ N F e   t e s t e _ 6 1 3 e 3 8 7 d - e 9 2 d - 4 0 7 3 - a c 9 1 - f 8 2 6 f a a 6 c 2 d 9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 N f e < / s t r i n g > < / k e y > < v a l u e > < i n t > 4 9 7 < / i n t > < / v a l u e > < / i t e m > < i t e m > < k e y > < s t r i n g > d a t a _ e m i s s a o < / s t r i n g > < / k e y > < v a l u e > < i n t > 2 0 2 < / i n t > < / v a l u e > < / i t e m > < i t e m > < k e y > < s t r i n g > c o d _ i t e m < / s t r i n g > < / k e y > < v a l u e > < i n t > 1 3 4 < / i n t > < / v a l u e > < / i t e m > < i t e m > < k e y > < s t r i n g > d e c r i c a o < / s t r i n g > < / k e y > < v a l u e > < i n t > 2 3 3 < / i n t > < / v a l u e > < / i t e m > < i t e m > < k e y > < s t r i n g > c f o p < / s t r i n g > < / k e y > < v a l u e > < i n t > 8 9 < / i n t > < / v a l u e > < / i t e m > < i t e m > < k e y > < s t r i n g > q t d < / s t r i n g > < / k e y > < v a l u e > < i n t > 8 0 < / i n t > < / v a l u e > < / i t e m > < / C o l u m n W i d t h s > < C o l u m n D i s p l a y I n d e x > < i t e m > < k e y > < s t r i n g > N f e < / s t r i n g > < / k e y > < v a l u e > < i n t > 0 < / i n t > < / v a l u e > < / i t e m > < i t e m > < k e y > < s t r i n g > d a t a _ e m i s s a o < / s t r i n g > < / k e y > < v a l u e > < i n t > 1 < / i n t > < / v a l u e > < / i t e m > < i t e m > < k e y > < s t r i n g > c o d _ i t e m < / s t r i n g > < / k e y > < v a l u e > < i n t > 2 < / i n t > < / v a l u e > < / i t e m > < i t e m > < k e y > < s t r i n g > d e c r i c a o < / s t r i n g > < / k e y > < v a l u e > < i n t > 3 < / i n t > < / v a l u e > < / i t e m > < i t e m > < k e y > < s t r i n g > c f o p < / s t r i n g > < / k e y > < v a l u e > < i n t > 4 < / i n t > < / v a l u e > < / i t e m > < i t e m > < k e y > < s t r i n g > q t d 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T a b l e X M L _ M V A _ I C M S _ S T _ 2 f a 9 3 4 e d - e b c 4 - 4 8 1 4 - a e e f - 3 a b 4 d b 2 0 6 d 3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 B A S E   L E G A L < / s t r i n g > < / k e y > < v a l u e > < i n t > 1 3 4 < / i n t > < / v a l u e > < / i t e m > < i t e m > < k e y > < s t r i n g > M V A   A J U S T A D A < / s t r i n g > < / k e y > < v a l u e > < i n t > 1 6 4 < / i n t > < / v a l u e > < / i t e m > < i t e m > < k e y > < s t r i n g > M V A   O R I G I N A L < / s t r i n g > < / k e y > < v a l u e > < i n t > 1 6 2 < / i n t > < / v a l u e > < / i t e m > < i t e m > < k e y > < s t r i n g > C E S T < / s t r i n g > < / k e y > < v a l u e > < i n t > 8 1 < / i n t > < / v a l u e > < / i t e m > < i t e m > < k e y > < s t r i n g > A L � Q U O T A   I N T E R N A < / s t r i n g > < / k e y > < v a l u e > < i n t > 1 9 7 < / i n t > < / v a l u e > < / i t e m > < i t e m > < k e y > < s t r i n g > U F   D E S T I N O < / s t r i n g > < / k e y > < v a l u e > < i n t > 1 3 8 < / i n t > < / v a l u e > < / i t e m > < i t e m > < k e y > < s t r i n g > A L � Q U O T A   I N T E R E S T A D U A L < / s t r i n g > < / k e y > < v a l u e > < i n t > 2 5 4 < / i n t > < / v a l u e > < / i t e m > < i t e m > < k e y > < s t r i n g > U F   R E M E T E N T E < / s t r i n g > < / k e y > < v a l u e > < i n t > 1 6 0 < / i n t > < / v a l u e > < / i t e m > < i t e m > < k e y > < s t r i n g > C S T   I C M S < / s t r i n g > < / k e y > < v a l u e > < i n t > 1 1 6 < / i n t > < / v a l u e > < / i t e m > < i t e m > < k e y > < s t r i n g > C � D I G O   D E   B A R R A S < / s t r i n g > < / k e y > < v a l u e > < i n t > 1 9 9 < / i n t > < / v a l u e > < / i t e m > < i t e m > < k e y > < s t r i n g > D E S C R I � � O < / s t r i n g > < / k e y > < v a l u e > < i n t > 1 3 3 < / i n t > < / v a l u e > < / i t e m > < i t e m > < k e y > < s t r i n g > F E C O P < / s t r i n g > < / k e y > < v a l u e > < i n t > 9 4 < / i n t > < / v a l u e > < / i t e m > < i t e m > < k e y > < s t r i n g > C � D I G O   I T E M < / s t r i n g > < / k e y > < v a l u e > < i n t > 1 5 3 < / i n t > < / v a l u e > < / i t e m > < i t e m > < k e y > < s t r i n g > N C M   E X   T I P I < / s t r i n g > < / k e y > < v a l u e > < i n t > 1 3 9 < / i n t > < / v a l u e > < / i t e m > < i t e m > < k e y > < s t r i n g > � n d i c e < / s t r i n g > < / k e y > < v a l u e > < i n t > 8 9 < / i n t > < / v a l u e > < / i t e m > < i t e m > < k e y > < s t r i n g > V A L I D A � � O   M V A < / s t r i n g > < / k e y > < v a l u e > < i n t > 1 7 6 < / i n t > < / v a l u e > < / i t e m > < / C o l u m n W i d t h s > < C o l u m n D i s p l a y I n d e x > < i t e m > < k e y > < s t r i n g > B A S E   L E G A L < / s t r i n g > < / k e y > < v a l u e > < i n t > 1 4 < / i n t > < / v a l u e > < / i t e m > < i t e m > < k e y > < s t r i n g > M V A   A J U S T A D A < / s t r i n g > < / k e y > < v a l u e > < i n t > 1 3 < / i n t > < / v a l u e > < / i t e m > < i t e m > < k e y > < s t r i n g > M V A   O R I G I N A L < / s t r i n g > < / k e y > < v a l u e > < i n t > 1 2 < / i n t > < / v a l u e > < / i t e m > < i t e m > < k e y > < s t r i n g > C E S T < / s t r i n g > < / k e y > < v a l u e > < i n t > 0 < / i n t > < / v a l u e > < / i t e m > < i t e m > < k e y > < s t r i n g > A L � Q U O T A   I N T E R N A < / s t r i n g > < / k e y > < v a l u e > < i n t > 1 1 < / i n t > < / v a l u e > < / i t e m > < i t e m > < k e y > < s t r i n g > U F   D E S T I N O < / s t r i n g > < / k e y > < v a l u e > < i n t > 1 0 < / i n t > < / v a l u e > < / i t e m > < i t e m > < k e y > < s t r i n g > A L � Q U O T A   I N T E R E S T A D U A L < / s t r i n g > < / k e y > < v a l u e > < i n t > 9 < / i n t > < / v a l u e > < / i t e m > < i t e m > < k e y > < s t r i n g > U F   R E M E T E N T E < / s t r i n g > < / k e y > < v a l u e > < i n t > 8 < / i n t > < / v a l u e > < / i t e m > < i t e m > < k e y > < s t r i n g > C S T   I C M S < / s t r i n g > < / k e y > < v a l u e > < i n t > 7 < / i n t > < / v a l u e > < / i t e m > < i t e m > < k e y > < s t r i n g > C � D I G O   D E   B A R R A S < / s t r i n g > < / k e y > < v a l u e > < i n t > 6 < / i n t > < / v a l u e > < / i t e m > < i t e m > < k e y > < s t r i n g > D E S C R I � � O < / s t r i n g > < / k e y > < v a l u e > < i n t > 5 < / i n t > < / v a l u e > < / i t e m > < i t e m > < k e y > < s t r i n g > F E C O P < / s t r i n g > < / k e y > < v a l u e > < i n t > 1 < / i n t > < / v a l u e > < / i t e m > < i t e m > < k e y > < s t r i n g > C � D I G O   I T E M < / s t r i n g > < / k e y > < v a l u e > < i n t > 4 < / i n t > < / v a l u e > < / i t e m > < i t e m > < k e y > < s t r i n g > N C M   E X   T I P I < / s t r i n g > < / k e y > < v a l u e > < i n t > 3 < / i n t > < / v a l u e > < / i t e m > < i t e m > < k e y > < s t r i n g > � n d i c e < / s t r i n g > < / k e y > < v a l u e > < i n t > 2 < / i n t > < / v a l u e > < / i t e m > < i t e m > < k e y > < s t r i n g > V A L I D A � � O   M V A < / s t r i n g > < / k e y > < v a l u e > < i n t > 1 5 < / i n t > < / v a l u e > < / i t e m > < / C o l u m n D i s p l a y I n d e x > < C o l u m n F r o z e n   / > < C o l u m n C h e c k e d   / > < C o l u m n F i l t e r > < i t e m > < k e y > < s t r i n g > � n d i c e < / s t r i n g > < / k e y > < v a l u e > < F i l t e r E x p r e s s i o n   x s i : n i l = " t r u e "   / > < / v a l u e > < / i t e m > < / C o l u m n F i l t e r > < S e l e c t i o n F i l t e r > < i t e m > < k e y > < s t r i n g > � n d i c e < / s t r i n g > < / k e y > < v a l u e > < S e l e c t i o n F i l t e r   x s i : n i l = " t r u e "   / > < / v a l u e > < / i t e m > < / S e l e c t i o n F i l t e r > < F i l t e r P a r a m e t e r s > < i t e m > < k e y > < s t r i n g > � n d i c e < / s t r i n g > < / k e y > < v a l u e > < C o m m a n d P a r a m e t e r s   / > < / v a l u e > < / i t e m > < / F i l t e r P a r a m e t e r s > < S o r t B y C o l u m n > � n d i c e < / S o r t B y C o l u m n > < I s S o r t D e s c e n d i n g > f a l s e < / I s S o r t D e s c e n d i n g > < / T a b l e W i d g e t G r i d S e r i a l i z a t i o n > ] ] > < / C u s t o m C o n t e n t > < / G e m i n i > 
</file>

<file path=customXml/item24.xml>��< ? x m l   v e r s i o n = " 1 . 0 "   e n c o d i n g = " U T F - 1 6 " ? > < G e m i n i   x m l n s = " h t t p : / / g e m i n i / p i v o t c u s t o m i z a t i o n / T a b l e X M L _ A l � q u o t a s   I C M S _ d 5 a 3 2 5 1 1 - b b 5 e - 4 2 c 4 - a 5 e e - e e 3 4 b 6 4 5 1 8 9 8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 U F   o r i g e m < / s t r i n g > < / k e y > < v a l u e > < i n t > 1 4 2 < / i n t > < / v a l u e > < / i t e m > < i t e m > < k e y > < s t r i n g > U F   d e s t i n o < / s t r i n g > < / k e y > < v a l u e > < i n t > 1 4 6 < / i n t > < / v a l u e > < / i t e m > < i t e m > < k e y > < s t r i n g > A l � q u o t a < / s t r i n g > < / k e y > < v a l u e > < i n t > 1 2 6 < / i n t > < / v a l u e > < / i t e m > < i t e m > < k e y > < s t r i n g > T i p o < / s t r i n g > < / k e y > < v a l u e > < i n t > 2 0 5 < / i n t > < / v a l u e > < / i t e m > < i t e m > < k e y > < s t r i n g > V i g � n c i a   i n i c i a l < / s t r i n g > < / k e y > < v a l u e > < i n t > 1 8 1 < / i n t > < / v a l u e > < / i t e m > < i t e m > < k e y > < s t r i n g > V i g � n c i a   f i n a l < / s t r i n g > < / k e y > < v a l u e > < i n t > 1 6 9 < / i n t > < / v a l u e > < / i t e m > < i t e m > < k e y > < s t r i n g > � n d i c e < / s t r i n g > < / k e y > < v a l u e > < i n t > 1 0 4 < / i n t > < / v a l u e > < / i t e m > < / C o l u m n W i d t h s > < C o l u m n D i s p l a y I n d e x > < i t e m > < k e y > < s t r i n g > U F   o r i g e m < / s t r i n g > < / k e y > < v a l u e > < i n t > 0 < / i n t > < / v a l u e > < / i t e m > < i t e m > < k e y > < s t r i n g > U F   d e s t i n o < / s t r i n g > < / k e y > < v a l u e > < i n t > 1 < / i n t > < / v a l u e > < / i t e m > < i t e m > < k e y > < s t r i n g > A l � q u o t a < / s t r i n g > < / k e y > < v a l u e > < i n t > 2 < / i n t > < / v a l u e > < / i t e m > < i t e m > < k e y > < s t r i n g > T i p o < / s t r i n g > < / k e y > < v a l u e > < i n t > 3 < / i n t > < / v a l u e > < / i t e m > < i t e m > < k e y > < s t r i n g > V i g � n c i a   i n i c i a l < / s t r i n g > < / k e y > < v a l u e > < i n t > 4 < / i n t > < / v a l u e > < / i t e m > < i t e m > < k e y > < s t r i n g > V i g � n c i a   f i n a l < / s t r i n g > < / k e y > < v a l u e > < i n t > 5 < / i n t > < / v a l u e > < / i t e m > < i t e m > < k e y > < s t r i n g > � n d i c e 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5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 r e q u i s i t o s 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 1 3 0 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 I C M S   I P I   -   M o v i m e n t o s   C 1 7 0 _ 0 1 6 6 f a 1 0 - b b e 7 - 4 6 b c - b 1 6 2 - a a b 6 c f 6 4 7 b 4 e 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 1 4 3 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 R e s u l t a d o _ e c 6 4 9 1 8 a - 3 8 0 f - 4 f 3 7 - a 3 1 a - b c e 8 6 6 a 7 a f 0 4 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 1 4 3 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 N F e   -   C o d   p r o d u t o s _ 6 6 7 8 8 4 b f - 2 1 e 2 - 4 2 7 9 - 9 2 7 5 - f 8 3 6 3 8 2 d 6 f 6 4 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 1 4 3 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 I C M S   I P I   -   M o v i m e n t o s   C 4 2 5 _ 7 0 f 5 d d c 4 - 6 8 b a - 4 1 7 d - b a 9 b - a 3 7 f 5 2 e b 1 e b 7 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 1 4 3 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 C h a v e s   I C M S   I P I   C 1 7 0 _ c 2 3 5 2 f 0 e - 4 1 5 8 - 4 9 a 9 - b 8 e f - 1 2 8 f f b 0 f 0 1 0 1 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 1 4 3 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26.xml>��< ? x m l   v e r s i o n = " 1 . 0 "   e n c o d i n g = " U T F - 1 6 " ? > < G e m i n i   x m l n s = " h t t p : / / g e m i n i / p i v o t c u s t o m i z a t i o n / T a b l e X M L _ I C M S   I P I   -   M o v i m e n t o s   C 4 2 5 _ 7 0 f 5 d d c 4 - 6 8 b a - 4 1 7 d - b a 9 b - a 3 7 f 5 2 e b 1 e b 7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 c o m p e t e n c i a < / s t r i n g > < / k e y > < v a l u e > < i n t > 1 6 6 < / i n t > < / v a l u e > < / i t e m > < i t e m > < k e y > < s t r i n g > c n p j < / s t r i n g > < / k e y > < v a l u e > < i n t > 1 6 7 < / i n t > < / v a l u e > < / i t e m > < i t e m > < k e y > < s t r i n g > c o d _ i t e m < / s t r i n g > < / k e y > < v a l u e > < i n t > 1 3 4 < / i n t > < / v a l u e > < / i t e m > < i t e m > < k e y > < s t r i n g > q t d < / s t r i n g > < / k e y > < v a l u e > < i n t > 1 1 3 < / i n t > < / v a l u e > < / i t e m > < i t e m > < k e y > < s t r i n g > v l _ i t e m < / s t r i n g > < / k e y > < v a l u e > < i n t > 1 1 6 < / i n t > < / v a l u e > < / i t e m > < i t e m > < k e y > < s t r i n g > M � d i a   p o n d e r a d a < / s t r i n g > < / k e y > < v a l u e > < i n t > 2 1 3 < / i n t > < / v a l u e > < / i t e m > < i t e m > < k e y > < s t r i n g > O r d e m < / s t r i n g > < / k e y > < v a l u e > < i n t > 1 1 3 < / i n t > < / v a l u e > < / i t e m > < i t e m > < k e y > < s t r i n g > V a l o r   u n i t .   S T < / s t r i n g > < / k e y > < v a l u e > < i n t > 2 1 6 < / i n t > < / v a l u e > < / i t e m > < i t e m > < k e y > < s t r i n g > B C   S T   p r e s u m i d o < / s t r i n g > < / k e y > < v a l u e > < i n t > 2 0 3 < / i n t > < / v a l u e > < / i t e m > < i t e m > < k e y > < s t r i n g > D i f e r e n � a   d e   B C < / s t r i n g > < / k e y > < v a l u e > < i n t > 1 3 6 < / i n t > < / v a l u e > < / i t e m > < i t e m > < k e y > < s t r i n g > A l � q u o t a   I C M S < / s t r i n g > < / k e y > < v a l u e > < i n t > 1 7 8 < / i n t > < / v a l u e > < / i t e m > < i t e m > < k e y > < s t r i n g > V a l o r   R e s t i t u i r < / s t r i n g > < / k e y > < v a l u e > < i n t > 1 7 7 < / i n t > < / v a l u e > < / i t e m > < i t e m > < k e y > < s t r i n g > V a l o r   C o m p l e m e n t a � � o < / s t r i n g > < / k e y > < v a l u e > < i n t > 2 6 2 < / i n t > < / v a l u e > < / i t e m > < / C o l u m n W i d t h s > < C o l u m n D i s p l a y I n d e x > < i t e m > < k e y > < s t r i n g > c o m p e t e n c i a < / s t r i n g > < / k e y > < v a l u e > < i n t > 0 < / i n t > < / v a l u e > < / i t e m > < i t e m > < k e y > < s t r i n g > c n p j < / s t r i n g > < / k e y > < v a l u e > < i n t > 1 < / i n t > < / v a l u e > < / i t e m > < i t e m > < k e y > < s t r i n g > c o d _ i t e m < / s t r i n g > < / k e y > < v a l u e > < i n t > 2 < / i n t > < / v a l u e > < / i t e m > < i t e m > < k e y > < s t r i n g > q t d < / s t r i n g > < / k e y > < v a l u e > < i n t > 3 < / i n t > < / v a l u e > < / i t e m > < i t e m > < k e y > < s t r i n g > v l _ i t e m < / s t r i n g > < / k e y > < v a l u e > < i n t > 4 < / i n t > < / v a l u e > < / i t e m > < i t e m > < k e y > < s t r i n g > M � d i a   p o n d e r a d a < / s t r i n g > < / k e y > < v a l u e > < i n t > 5 < / i n t > < / v a l u e > < / i t e m > < i t e m > < k e y > < s t r i n g > O r d e m < / s t r i n g > < / k e y > < v a l u e > < i n t > 6 < / i n t > < / v a l u e > < / i t e m > < i t e m > < k e y > < s t r i n g > V a l o r   u n i t .   S T < / s t r i n g > < / k e y > < v a l u e > < i n t > 7 < / i n t > < / v a l u e > < / i t e m > < i t e m > < k e y > < s t r i n g > B C   S T   p r e s u m i d o < / s t r i n g > < / k e y > < v a l u e > < i n t > 8 < / i n t > < / v a l u e > < / i t e m > < i t e m > < k e y > < s t r i n g > D i f e r e n � a   d e   B C < / s t r i n g > < / k e y > < v a l u e > < i n t > 9 < / i n t > < / v a l u e > < / i t e m > < i t e m > < k e y > < s t r i n g > A l � q u o t a   I C M S < / s t r i n g > < / k e y > < v a l u e > < i n t > 1 0 < / i n t > < / v a l u e > < / i t e m > < i t e m > < k e y > < s t r i n g > V a l o r   R e s t i t u i r < / s t r i n g > < / k e y > < v a l u e > < i n t > 1 1 < / i n t > < / v a l u e > < / i t e m > < i t e m > < k e y > < s t r i n g > V a l o r   C o m p l e m e n t a � � o < / s t r i n g > < / k e y > < v a l u e > < i n t > 1 2 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7.xml>��< ? x m l   v e r s i o n = " 1 . 0 "   e n c o d i n g = " U T F - 1 6 " ? > < G e m i n i   x m l n s = " h t t p : / / g e m i n i / p i v o t c u s t o m i z a t i o n / T a b l e X M L _ C h a v e s   I C M S   I P I   C 1 7 0 _ c 2 3 5 2 f 0 e - 4 1 5 8 - 4 9 a 9 - b 8 e f - 1 2 8 f f b 0 f 0 1 0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 c o m p e t e n c i a < / s t r i n g > < / k e y > < v a l u e > < i n t > 1 6 6 < / i n t > < / v a l u e > < / i t e m > < i t e m > < k e y > < s t r i n g > c h a v e _ n f e < / s t r i n g > < / k e y > < v a l u e > < i n t > 1 4 2 < / i n t > < / v a l u e > < / i t e m > < i t e m > < k e y > < s t r i n g > c n p j < / s t r i n g > < / k e y > < v a l u e > < i n t > 8 7 < / i n t > < / v a l u e > < / i t e m > < i t e m > < k e y > < s t r i n g > c o d _ i t e m < / s t r i n g > < / k e y > < v a l u e > < i n t > 1 3 4 < / i n t > < / v a l u e > < / i t e m > < i t e m > < k e y > < s t r i n g > d e s c r i c a o < / s t r i n g > < / k e y > < v a l u e > < i n t > 1 3 5 < / i n t > < / v a l u e > < / i t e m > < i t e m > < k e y > < s t r i n g > c f o p < / s t r i n g > < / k e y > < v a l u e > < i n t > 8 9 < / i n t > < / v a l u e > < / i t e m > < i t e m > < k e y > < s t r i n g > q t d < / s t r i n g > < / k e y > < v a l u e > < i n t > 8 0 < / i n t > < / v a l u e > < / i t e m > < i t e m > < k e y > < s t r i n g > v l _ i t e m < / s t r i n g > < / k e y > < v a l u e > < i n t > 1 1 6 < / i n t > < / v a l u e > < / i t e m > < / C o l u m n W i d t h s > < C o l u m n D i s p l a y I n d e x > < i t e m > < k e y > < s t r i n g > c o m p e t e n c i a < / s t r i n g > < / k e y > < v a l u e > < i n t > 0 < / i n t > < / v a l u e > < / i t e m > < i t e m > < k e y > < s t r i n g > c h a v e _ n f e < / s t r i n g > < / k e y > < v a l u e > < i n t > 1 < / i n t > < / v a l u e > < / i t e m > < i t e m > < k e y > < s t r i n g > c n p j < / s t r i n g > < / k e y > < v a l u e > < i n t > 2 < / i n t > < / v a l u e > < / i t e m > < i t e m > < k e y > < s t r i n g > c o d _ i t e m < / s t r i n g > < / k e y > < v a l u e > < i n t > 3 < / i n t > < / v a l u e > < / i t e m > < i t e m > < k e y > < s t r i n g > d e s c r i c a o < / s t r i n g > < / k e y > < v a l u e > < i n t > 4 < / i n t > < / v a l u e > < / i t e m > < i t e m > < k e y > < s t r i n g > c f o p < / s t r i n g > < / k e y > < v a l u e > < i n t > 5 < / i n t > < / v a l u e > < / i t e m > < i t e m > < k e y > < s t r i n g > q t d < / s t r i n g > < / k e y > < v a l u e > < i n t > 6 < / i n t > < / v a l u e > < / i t e m > < i t e m > < k e y > < s t r i n g > v l _ i t e m < / s t r i n g > < / k e y > < v a l u e > < i n t > 7 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8.xml>��< ? x m l   v e r s i o n = " 1 . 0 "   e n c o d i n g = " U T F - 1 6 " ? > < G e m i n i   x m l n s = " h t t p : / / g e m i n i / p i v o t c u s t o m i z a t i o n / T a b l e X M L _ M V A _ I C M S _ S T   1 _ 4 b 2 6 2 0 e 2 - 8 3 b 7 - 4 2 2 6 - a 0 c 7 - a 2 b 5 f 0 d 5 b 8 7 2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 N C M   E X   I P I < / s t r i n g > < / k e y > < v a l u e > < i n t > 1 3 0 < / i n t > < / v a l u e > < / i t e m > < i t e m > < k e y > < s t r i n g > D e s c r i � � o < / s t r i n g > < / k e y > < v a l u e > < i n t > 1 1 8 < / i n t > < / v a l u e > < / i t e m > < i t e m > < k e y > < s t r i n g > C � d i g o   d e   B a r r a s < / s t r i n g > < / k e y > < v a l u e > < i n t > 1 7 3 < / i n t > < / v a l u e > < / i t e m > < i t e m > < k e y > < s t r i n g > C E S T < / s t r i n g > < / k e y > < v a l u e > < i n t > 8 0 < / i n t > < / v a l u e > < / i t e m > < i t e m > < k e y > < s t r i n g > C S T   O r i g e m < / s t r i n g > < / k e y > < v a l u e > < i n t > 1 3 2 < / i n t > < / v a l u e > < / i t e m > < i t e m > < k e y > < s t r i n g > U F   R e m e t e n t e < / s t r i n g > < / k e y > < v a l u e > < i n t > 1 5 1 < / i n t > < / v a l u e > < / i t e m > < i t e m > < k e y > < s t r i n g > A l � q u o t a   B � s i c a   U F   R e m e t e n t e   ( I n t e r e s t a d u a l ) < / s t r i n g > < / k e y > < v a l u e > < i n t > 3 9 0 < / i n t > < / v a l u e > < / i t e m > < i t e m > < k e y > < s t r i n g > U F   D e s t i n o < / s t r i n g > < / k e y > < v a l u e > < i n t > 1 2 8 < / i n t > < / v a l u e > < / i t e m > < i t e m > < k e y > < s t r i n g > A l � q u o t a   B � s i c a   U F   D e s t i n o < / s t r i n g > < / k e y > < v a l u e > < i n t > 2 4 8 < / i n t > < / v a l u e > < / i t e m > < i t e m > < k e y > < s t r i n g > M V A   O r i g i n a l < / s t r i n g > < / k e y > < v a l u e > < i n t > 1 4 4 < / i n t > < / v a l u e > < / i t e m > < i t e m > < k e y > < s t r i n g > M V A   A j u s t a d a < / s t r i n g > < / k e y > < v a l u e > < i n t > 1 5 2 < / i n t > < / v a l u e > < / i t e m > < i t e m > < k e y > < s t r i n g > F E C O P < / s t r i n g > < / k e y > < v a l u e > < i n t > 9 4 < / i n t > < / v a l u e > < / i t e m > < i t e m > < k e y > < s t r i n g > B a s e   l e g a l < / s t r i n g > < / k e y > < v a l u e > < i n t > 1 1 8 < / i n t > < / v a l u e > < / i t e m > < i t e m > < k e y > < s t r i n g > C � l c u l o   M V A   A j u s t a d a < / s t r i n g > < / k e y > < v a l u e > < i n t > 2 1 1 < / i n t > < / v a l u e > < / i t e m > < i t e m > < k e y > < s t r i n g > C � l c u l o   S T < / s t r i n g > < / k e y > < v a l u e > < i n t > 1 2 0 < / i n t > < / v a l u e > < / i t e m > < i t e m > < k e y > < s t r i n g > � n d i c e < / s t r i n g > < / k e y > < v a l u e > < i n t > 9 0 < / i n t > < / v a l u e > < / i t e m > < / C o l u m n W i d t h s > < C o l u m n D i s p l a y I n d e x > < i t e m > < k e y > < s t r i n g > N C M   E X   I P I < / s t r i n g > < / k e y > < v a l u e > < i n t > 0 < / i n t > < / v a l u e > < / i t e m > < i t e m > < k e y > < s t r i n g > D e s c r i � � o < / s t r i n g > < / k e y > < v a l u e > < i n t > 1 < / i n t > < / v a l u e > < / i t e m > < i t e m > < k e y > < s t r i n g > C � d i g o   d e   B a r r a s < / s t r i n g > < / k e y > < v a l u e > < i n t > 2 < / i n t > < / v a l u e > < / i t e m > < i t e m > < k e y > < s t r i n g > C E S T < / s t r i n g > < / k e y > < v a l u e > < i n t > 3 < / i n t > < / v a l u e > < / i t e m > < i t e m > < k e y > < s t r i n g > C S T   O r i g e m < / s t r i n g > < / k e y > < v a l u e > < i n t > 4 < / i n t > < / v a l u e > < / i t e m > < i t e m > < k e y > < s t r i n g > U F   R e m e t e n t e < / s t r i n g > < / k e y > < v a l u e > < i n t > 5 < / i n t > < / v a l u e > < / i t e m > < i t e m > < k e y > < s t r i n g > A l � q u o t a   B � s i c a   U F   R e m e t e n t e   ( I n t e r e s t a d u a l ) < / s t r i n g > < / k e y > < v a l u e > < i n t > 6 < / i n t > < / v a l u e > < / i t e m > < i t e m > < k e y > < s t r i n g > U F   D e s t i n o < / s t r i n g > < / k e y > < v a l u e > < i n t > 7 < / i n t > < / v a l u e > < / i t e m > < i t e m > < k e y > < s t r i n g > A l � q u o t a   B � s i c a   U F   D e s t i n o < / s t r i n g > < / k e y > < v a l u e > < i n t > 8 < / i n t > < / v a l u e > < / i t e m > < i t e m > < k e y > < s t r i n g > M V A   O r i g i n a l < / s t r i n g > < / k e y > < v a l u e > < i n t > 9 < / i n t > < / v a l u e > < / i t e m > < i t e m > < k e y > < s t r i n g > M V A   A j u s t a d a < / s t r i n g > < / k e y > < v a l u e > < i n t > 1 0 < / i n t > < / v a l u e > < / i t e m > < i t e m > < k e y > < s t r i n g > F E C O P < / s t r i n g > < / k e y > < v a l u e > < i n t > 1 1 < / i n t > < / v a l u e > < / i t e m > < i t e m > < k e y > < s t r i n g > B a s e   l e g a l < / s t r i n g > < / k e y > < v a l u e > < i n t > 1 2 < / i n t > < / v a l u e > < / i t e m > < i t e m > < k e y > < s t r i n g > C � l c u l o   M V A   A j u s t a d a < / s t r i n g > < / k e y > < v a l u e > < i n t > 1 3 < / i n t > < / v a l u e > < / i t e m > < i t e m > < k e y > < s t r i n g > C � l c u l o   S T < / s t r i n g > < / k e y > < v a l u e > < i n t > 1 4 < / i n t > < / v a l u e > < / i t e m > < i t e m > < k e y > < s t r i n g > � n d i c e < / s t r i n g > < / k e y > < v a l u e > < i n t > 1 5 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9.xml>��< ? x m l   v e r s i o n = " 1 . 0 "   e n c o d i n g = " U T F - 1 6 " ? > < G e m i n i   x m l n s = " h t t p : / / g e m i n i / p i v o t c u s t o m i z a t i o n / T a b l e X M L _ m v a _ i c m s _ s t _ 5 0 5 9 5 3 d 3 - e 5 9 e - 4 f 4 c - b c e 8 - 4 5 7 6 a 5 4 1 a 7 e 6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 N C M   E X   I P I < / s t r i n g > < / k e y > < v a l u e > < i n t > 1 3 0 < / i n t > < / v a l u e > < / i t e m > < i t e m > < k e y > < s t r i n g > D e s c r i � � o < / s t r i n g > < / k e y > < v a l u e > < i n t > 3 6 8 < / i n t > < / v a l u e > < / i t e m > < i t e m > < k e y > < s t r i n g > C � d i g o   d e   B a r r a s < / s t r i n g > < / k e y > < v a l u e > < i n t > 1 7 3 < / i n t > < / v a l u e > < / i t e m > < i t e m > < k e y > < s t r i n g > C E S T < / s t r i n g > < / k e y > < v a l u e > < i n t > 8 1 < / i n t > < / v a l u e > < / i t e m > < i t e m > < k e y > < s t r i n g > C S T   O r i g e m < / s t r i n g > < / k e y > < v a l u e > < i n t > 1 3 2 < / i n t > < / v a l u e > < / i t e m > < i t e m > < k e y > < s t r i n g > U F   R e m e t e n t e < / s t r i n g > < / k e y > < v a l u e > < i n t > 1 5 1 < / i n t > < / v a l u e > < / i t e m > < i t e m > < k e y > < s t r i n g > A l � q u o t a   B � s i c a   U F   R e m e t e n t e   ( I n t e r e s t a d u a l ) < / s t r i n g > < / k e y > < v a l u e > < i n t > 3 9 0 < / i n t > < / v a l u e > < / i t e m > < i t e m > < k e y > < s t r i n g > U F   D e s t i n o < / s t r i n g > < / k e y > < v a l u e > < i n t > 1 2 8 < / i n t > < / v a l u e > < / i t e m > < i t e m > < k e y > < s t r i n g > A l � q u o t a   B � s i c a   U F   D e s t i n o < / s t r i n g > < / k e y > < v a l u e > < i n t > 2 4 8 < / i n t > < / v a l u e > < / i t e m > < i t e m > < k e y > < s t r i n g > M V A   O r i g i n a l < / s t r i n g > < / k e y > < v a l u e > < i n t > 1 4 4 < / i n t > < / v a l u e > < / i t e m > < i t e m > < k e y > < s t r i n g > M V A   A j u s t a d a < / s t r i n g > < / k e y > < v a l u e > < i n t > 1 5 2 < / i n t > < / v a l u e > < / i t e m > < i t e m > < k e y > < s t r i n g > F E C O P < / s t r i n g > < / k e y > < v a l u e > < i n t > 9 4 < / i n t > < / v a l u e > < / i t e m > < i t e m > < k e y > < s t r i n g > B a s e   l e g a l < / s t r i n g > < / k e y > < v a l u e > < i n t > 1 1 8 < / i n t > < / v a l u e > < / i t e m > < i t e m > < k e y > < s t r i n g > C � l c u l o   M V A   A j u s t a d a < / s t r i n g > < / k e y > < v a l u e > < i n t > 2 1 1 < / i n t > < / v a l u e > < / i t e m > < i t e m > < k e y > < s t r i n g > C � l c u l o   S T < / s t r i n g > < / k e y > < v a l u e > < i n t > 1 2 0 < / i n t > < / v a l u e > < / i t e m > < i t e m > < k e y > < s t r i n g > � n d i c e < / s t r i n g > < / k e y > < v a l u e > < i n t > 9 0 < / i n t > < / v a l u e > < / i t e m > < / C o l u m n W i d t h s > < C o l u m n D i s p l a y I n d e x > < i t e m > < k e y > < s t r i n g > N C M   E X   I P I < / s t r i n g > < / k e y > < v a l u e > < i n t > 0 < / i n t > < / v a l u e > < / i t e m > < i t e m > < k e y > < s t r i n g > D e s c r i � � o < / s t r i n g > < / k e y > < v a l u e > < i n t > 1 < / i n t > < / v a l u e > < / i t e m > < i t e m > < k e y > < s t r i n g > C � d i g o   d e   B a r r a s < / s t r i n g > < / k e y > < v a l u e > < i n t > 2 < / i n t > < / v a l u e > < / i t e m > < i t e m > < k e y > < s t r i n g > C E S T < / s t r i n g > < / k e y > < v a l u e > < i n t > 3 < / i n t > < / v a l u e > < / i t e m > < i t e m > < k e y > < s t r i n g > C S T   O r i g e m < / s t r i n g > < / k e y > < v a l u e > < i n t > 4 < / i n t > < / v a l u e > < / i t e m > < i t e m > < k e y > < s t r i n g > U F   R e m e t e n t e < / s t r i n g > < / k e y > < v a l u e > < i n t > 5 < / i n t > < / v a l u e > < / i t e m > < i t e m > < k e y > < s t r i n g > A l � q u o t a   B � s i c a   U F   R e m e t e n t e   ( I n t e r e s t a d u a l ) < / s t r i n g > < / k e y > < v a l u e > < i n t > 6 < / i n t > < / v a l u e > < / i t e m > < i t e m > < k e y > < s t r i n g > U F   D e s t i n o < / s t r i n g > < / k e y > < v a l u e > < i n t > 7 < / i n t > < / v a l u e > < / i t e m > < i t e m > < k e y > < s t r i n g > A l � q u o t a   B � s i c a   U F   D e s t i n o < / s t r i n g > < / k e y > < v a l u e > < i n t > 8 < / i n t > < / v a l u e > < / i t e m > < i t e m > < k e y > < s t r i n g > M V A   O r i g i n a l < / s t r i n g > < / k e y > < v a l u e > < i n t > 9 < / i n t > < / v a l u e > < / i t e m > < i t e m > < k e y > < s t r i n g > M V A   A j u s t a d a < / s t r i n g > < / k e y > < v a l u e > < i n t > 1 0 < / i n t > < / v a l u e > < / i t e m > < i t e m > < k e y > < s t r i n g > F E C O P < / s t r i n g > < / k e y > < v a l u e > < i n t > 1 1 < / i n t > < / v a l u e > < / i t e m > < i t e m > < k e y > < s t r i n g > B a s e   l e g a l < / s t r i n g > < / k e y > < v a l u e > < i n t > 1 2 < / i n t > < / v a l u e > < / i t e m > < i t e m > < k e y > < s t r i n g > C � l c u l o   M V A   A j u s t a d a < / s t r i n g > < / k e y > < v a l u e > < i n t > 1 3 < / i n t > < / v a l u e > < / i t e m > < i t e m > < k e y > < s t r i n g > C � l c u l o   S T < / s t r i n g > < / k e y > < v a l u e > < i n t > 1 4 < / i n t > < / v a l u e > < / i t e m > < i t e m > < k e y > < s t r i n g > � n d i c e < / s t r i n g > < / k e y > < v a l u e > < i n t > 1 5 < / i n t > < / v a l u e > < / i t e m > < / C o l u m n D i s p l a y I n d e x > < C o l u m n F r o z e n   / > < C o l u m n C h e c k e d   / > < C o l u m n F i l t e r > < i t e m > < k e y > < s t r i n g > A l � q u o t a   B � s i c a   U F   D e s t i n o < / s t r i n g > < / k e y > < v a l u e > < F i l t e r E x p r e s s i o n   x s i : n i l = " t r u e "   / > < / v a l u e > < / i t e m > < i t e m > < k e y > < s t r i n g > � n d i c e < / s t r i n g > < / k e y > < v a l u e > < F i l t e r E x p r e s s i o n   x s i : n i l = " t r u e "   / > < / v a l u e > < / i t e m > < / C o l u m n F i l t e r > < S e l e c t i o n F i l t e r > < i t e m > < k e y > < s t r i n g > A l � q u o t a   B � s i c a   U F   D e s t i n o < / s t r i n g > < / k e y > < v a l u e > < S e l e c t i o n F i l t e r   x s i : n i l = " t r u e "   / > < / v a l u e > < / i t e m > < i t e m > < k e y > < s t r i n g > � n d i c e < / s t r i n g > < / k e y > < v a l u e > < S e l e c t i o n F i l t e r   x s i : n i l = " t r u e "   / > < / v a l u e > < / i t e m > < / S e l e c t i o n F i l t e r > < F i l t e r P a r a m e t e r s > < i t e m > < k e y > < s t r i n g > A l � q u o t a   B � s i c a   U F   D e s t i n o < / s t r i n g > < / k e y > < v a l u e > < C o m m a n d P a r a m e t e r s   / > < / v a l u e > < / i t e m > < i t e m > < k e y > < s t r i n g > � n d i c e < / s t r i n g > < / k e y > < v a l u e > < C o m m a n d P a r a m e t e r s   / > < / v a l u e > < / i t e m > < / F i l t e r P a r a m e t e r s > < S o r t B y C o l u m n > A l � q u o t a   B � s i c a   U F   D e s t i n o < / S o r t B y C o l u m n > < I s S o r t D e s c e n d i n g > t r u e 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P I S C O F I N S _ C 1 7 0 _ 0 5 e 6 1 7 a 5 - 4 6 5 c - 4 2 3 0 - 8 4 9 d - b a 7 8 1 e e 5 9 5 d 2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 c o m p e t e n c i a < / s t r i n g > < / k e y > < v a l u e > < i n t > 2 0 2 < / i n t > < / v a l u e > < / i t e m > < i t e m > < k e y > < s t r i n g > c n p j _ m a t r i z < / s t r i n g > < / k e y > < v a l u e > < i n t > 1 6 7 < / i n t > < / v a l u e > < / i t e m > < i t e m > < k e y > < s t r i n g > c n p j _ m _ f < / s t r i n g > < / k e y > < v a l u e > < i n t > 1 6 7 < / i n t > < / v a l u e > < / i t e m > < i t e m > < k e y > < s t r i n g > c o d _ m o d < / s t r i n g > < / k e y > < v a l u e > < i n t > 1 3 5 < / i n t > < / v a l u e > < / i t e m > < i t e m > < k e y > < s t r i n g > u f _ d e s t i n o < / s t r i n g > < / k e y > < v a l u e > < i n t > 1 4 7 < / i n t > < / v a l u e > < / i t e m > < i t e m > < k e y > < s t r i n g > u f _ r e m e t e n t e < / s t r i n g > < / k e y > < v a l u e > < i n t > 1 7 5 < / i n t > < / v a l u e > < / i t e m > < i t e m > < k e y > < s t r i n g > c n p j _ e m i t < / s t r i n g > < / k e y > < v a l u e > < i n t > 1 6 7 < / i n t > < / v a l u e > < / i t e m > < i t e m > < k e y > < s t r i n g > c o d _ i t e m < / s t r i n g > < / k e y > < v a l u e > < i n t > 1 3 4 < / i n t > < / v a l u e > < / i t e m > < i t e m > < k e y > < s t r i n g > i t e m < / s t r i n g > < / k e y > < v a l u e > < i n t > 3 7 7 < / i n t > < / v a l u e > < / i t e m > < i t e m > < k e y > < s t r i n g > c o d _ b a r r a < / s t r i n g > < / k e y > < v a l u e > < i n t > 1 5 6 < / i n t > < / v a l u e > < / i t e m > < i t e m > < k e y > < s t r i n g > t i p o _ i t e m < / s t r i n g > < / k e y > < v a l u e > < i n t > 1 3 7 < / i n t > < / v a l u e > < / i t e m > < i t e m > < k e y > < s t r i n g > n c m < / s t r i n g > < / k e y > < v a l u e > < i n t > 1 0 1 < / i n t > < / v a l u e > < / i t e m > < i t e m > < k e y > < s t r i n g > e x _ i p i < / s t r i n g > < / k e y > < v a l u e > < i n t > 1 0 3 < / i n t > < / v a l u e > < / i t e m > < i t e m > < k e y > < s t r i n g > c f o p < / s t r i n g > < / k e y > < v a l u e > < i n t > 8 9 < / i n t > < / v a l u e > < / i t e m > < i t e m > < k e y > < s t r i n g > v l _ i t e m < / s t r i n g > < / k e y > < v a l u e > < i n t > 1 1 6 < / i n t > < / v a l u e > < / i t e m > < i t e m > < k e y > < s t r i n g > v l _ d e s c < / s t r i n g > < / k e y > < v a l u e > < i n t > 1 1 6 < / i n t > < / v a l u e > < / i t e m > < i t e m > < k e y > < s t r i n g > c s t _ i c m s < / s t r i n g > < / k e y > < v a l u e > < i n t > 1 2 6 < / i n t > < / v a l u e > < / i t e m > < i t e m > < k e y > < s t r i n g > v l _ b c _ i c m s < / s t r i n g > < / k e y > < v a l u e > < i n t > 1 4 8 < / i n t > < / v a l u e > < / i t e m > < i t e m > < k e y > < s t r i n g > a l i q _ i c m s < / s t r i n g > < / k e y > < v a l u e > < i n t > 1 3 4 < / i n t > < / v a l u e > < / i t e m > < i t e m > < k e y > < s t r i n g > v l _ i c m s < / s t r i n g > < / k e y > < v a l u e > < i n t > 1 1 6 < / i n t > < / v a l u e > < / i t e m > < i t e m > < k e y > < s t r i n g > v l _ b c _ i c m s _ s t < / s t r i n g > < / k e y > < v a l u e > < i n t > 1 7 5 < / i n t > < / v a l u e > < / i t e m > < i t e m > < k e y > < s t r i n g > a l i q _ s t < / s t r i n g > < / k e y > < v a l u e > < i n t > 1 0 9 < / i n t > < / v a l u e > < / i t e m > < i t e m > < k e y > < s t r i n g > v l _ i c m s _ s t < / s t r i n g > < / k e y > < v a l u e > < i n t > 1 4 3 < / i n t > < / v a l u e > < / i t e m > < i t e m > < k e y > < s t r i n g > r a z a o _ s o c i a l _ e m i t < / s t r i n g > < / k e y > < v a l u e > < i n t > 2 7 7 < / i n t > < / v a l u e > < / i t e m > < i t e m > < k e y > < s t r i n g > c h a v e _ n f e < / s t r i n g > < / k e y > < v a l u e > < i n t > 4 9 8 < / i n t > < / v a l u e > < / i t e m > < i t e m > < k e y > < s t r i n g > d a t a _ e m i s s a o < / s t r i n g > < / k e y > < v a l u e > < i n t > 1 7 6 < / i n t > < / v a l u e > < / i t e m > < i t e m > < k e y > < s t r i n g > d a t a _ e n t r a d a < / s t r i n g > < / k e y > < v a l u e > < i n t > 1 7 3 < / i n t > < / v a l u e > < / i t e m > < i t e m > < k e y > < s t r i n g > � n d i c e < / s t r i n g > < / k e y > < v a l u e > < i n t > 1 0 4 < / i n t > < / v a l u e > < / i t e m > < / C o l u m n W i d t h s > < C o l u m n D i s p l a y I n d e x > < i t e m > < k e y > < s t r i n g > c o m p e t e n c i a < / s t r i n g > < / k e y > < v a l u e > < i n t > 0 < / i n t > < / v a l u e > < / i t e m > < i t e m > < k e y > < s t r i n g > c n p j _ m a t r i z < / s t r i n g > < / k e y > < v a l u e > < i n t > 1 < / i n t > < / v a l u e > < / i t e m > < i t e m > < k e y > < s t r i n g > c n p j _ m _ f < / s t r i n g > < / k e y > < v a l u e > < i n t > 2 < / i n t > < / v a l u e > < / i t e m > < i t e m > < k e y > < s t r i n g > c o d _ m o d < / s t r i n g > < / k e y > < v a l u e > < i n t > 2 3 < / i n t > < / v a l u e > < / i t e m > < i t e m > < k e y > < s t r i n g > u f _ d e s t i n o < / s t r i n g > < / k e y > < v a l u e > < i n t > 3 < / i n t > < / v a l u e > < / i t e m > < i t e m > < k e y > < s t r i n g > u f _ r e m e t e n t e < / s t r i n g > < / k e y > < v a l u e > < i n t > 4 < / i n t > < / v a l u e > < / i t e m > < i t e m > < k e y > < s t r i n g > c n p j _ e m i t < / s t r i n g > < / k e y > < v a l u e > < i n t > 2 2 < / i n t > < / v a l u e > < / i t e m > < i t e m > < k e y > < s t r i n g > c o d _ i t e m < / s t r i n g > < / k e y > < v a l u e > < i n t > 5 < / i n t > < / v a l u e > < / i t e m > < i t e m > < k e y > < s t r i n g > i t e m < / s t r i n g > < / k e y > < v a l u e > < i n t > 6 < / i n t > < / v a l u e > < / i t e m > < i t e m > < k e y > < s t r i n g > c o d _ b a r r a < / s t r i n g > < / k e y > < v a l u e > < i n t > 7 < / i n t > < / v a l u e > < / i t e m > < i t e m > < k e y > < s t r i n g > t i p o _ i t e m < / s t r i n g > < / k e y > < v a l u e > < i n t > 8 < / i n t > < / v a l u e > < / i t e m > < i t e m > < k e y > < s t r i n g > n c m < / s t r i n g > < / k e y > < v a l u e > < i n t > 9 < / i n t > < / v a l u e > < / i t e m > < i t e m > < k e y > < s t r i n g > e x _ i p i < / s t r i n g > < / k e y > < v a l u e > < i n t > 1 0 < / i n t > < / v a l u e > < / i t e m > < i t e m > < k e y > < s t r i n g > c f o p < / s t r i n g > < / k e y > < v a l u e > < i n t > 1 1 < / i n t > < / v a l u e > < / i t e m > < i t e m > < k e y > < s t r i n g > v l _ i t e m < / s t r i n g > < / k e y > < v a l u e > < i n t > 1 2 < / i n t > < / v a l u e > < / i t e m > < i t e m > < k e y > < s t r i n g > v l _ d e s c < / s t r i n g > < / k e y > < v a l u e > < i n t > 1 3 < / i n t > < / v a l u e > < / i t e m > < i t e m > < k e y > < s t r i n g > c s t _ i c m s < / s t r i n g > < / k e y > < v a l u e > < i n t > 1 4 < / i n t > < / v a l u e > < / i t e m > < i t e m > < k e y > < s t r i n g > v l _ b c _ i c m s < / s t r i n g > < / k e y > < v a l u e > < i n t > 1 5 < / i n t > < / v a l u e > < / i t e m > < i t e m > < k e y > < s t r i n g > a l i q _ i c m s < / s t r i n g > < / k e y > < v a l u e > < i n t > 1 6 < / i n t > < / v a l u e > < / i t e m > < i t e m > < k e y > < s t r i n g > v l _ i c m s < / s t r i n g > < / k e y > < v a l u e > < i n t > 1 7 < / i n t > < / v a l u e > < / i t e m > < i t e m > < k e y > < s t r i n g > v l _ b c _ i c m s _ s t < / s t r i n g > < / k e y > < v a l u e > < i n t > 1 8 < / i n t > < / v a l u e > < / i t e m > < i t e m > < k e y > < s t r i n g > a l i q _ s t < / s t r i n g > < / k e y > < v a l u e > < i n t > 1 9 < / i n t > < / v a l u e > < / i t e m > < i t e m > < k e y > < s t r i n g > v l _ i c m s _ s t < / s t r i n g > < / k e y > < v a l u e > < i n t > 2 0 < / i n t > < / v a l u e > < / i t e m > < i t e m > < k e y > < s t r i n g > r a z a o _ s o c i a l _ e m i t < / s t r i n g > < / k e y > < v a l u e > < i n t > 2 1 < / i n t > < / v a l u e > < / i t e m > < i t e m > < k e y > < s t r i n g > c h a v e _ n f e < / s t r i n g > < / k e y > < v a l u e > < i n t > 2 4 < / i n t > < / v a l u e > < / i t e m > < i t e m > < k e y > < s t r i n g > d a t a _ e m i s s a o < / s t r i n g > < / k e y > < v a l u e > < i n t > 2 5 < / i n t > < / v a l u e > < / i t e m > < i t e m > < k e y > < s t r i n g > d a t a _ e n t r a d a < / s t r i n g > < / k e y > < v a l u e > < i n t > 2 6 < / i n t > < / v a l u e > < / i t e m > < i t e m > < k e y > < s t r i n g > � n d i c e < / s t r i n g > < / k e y > < v a l u e > < i n t > 2 7 < / i n t > < / v a l u e > < / i t e m > < / C o l u m n D i s p l a y I n d e x > < C o l u m n F r o z e n   / > < C o l u m n C h e c k e d   / > < C o l u m n F i l t e r > < i t e m > < k e y > < s t r i n g > v l _ i c m s _ s t < / s t r i n g > < / k e y > < v a l u e > < F i l t e r E x p r e s s i o n   x s i : n i l = " t r u e "   / > < / v a l u e > < / i t e m > < i t e m > < k e y > < s t r i n g > v l _ b c _ i c m s _ s t < / s t r i n g > < / k e y > < v a l u e > < F i l t e r E x p r e s s i o n   x s i : n i l = " t r u e "   / > < / v a l u e > < / i t e m > < i t e m > < k e y > < s t r i n g > n c m < / s t r i n g > < / k e y > < v a l u e > < F i l t e r E x p r e s s i o n   x s i : n i l = " t r u e "   / > < / v a l u e > < / i t e m > < i t e m > < k e y > < s t r i n g > c o d _ i t e m < / s t r i n g > < / k e y > < v a l u e > < F i l t e r E x p r e s s i o n   x s i : t y p e = " C o n d i t i o n a l E x p r e s s i o n " > < O p e r a t o r > E q u a l T o < / O p e r a t o r > < V a l u e   x s i : t y p e = " x s d : s t r i n g " > 5 1 . 7 2 8 6 < / V a l u e > < / F i l t e r E x p r e s s i o n > < / v a l u e > < / i t e m > < i t e m > < k e y > < s t r i n g > i t e m < / s t r i n g > < / k e y > < v a l u e > < F i l t e r E x p r e s s i o n   x s i : n i l = " t r u e "   / > < / v a l u e > < / i t e m > < i t e m > < k e y > < s t r i n g > c o d _ b a r r a < / s t r i n g > < / k e y > < v a l u e > < F i l t e r E x p r e s s i o n   x s i : n i l = " t r u e "   / > < / v a l u e > < / i t e m > < i t e m > < k e y > < s t r i n g > c s t _ i c m s < / s t r i n g > < / k e y > < v a l u e > < F i l t e r E x p r e s s i o n   x s i : n i l = " t r u e "   / > < / v a l u e > < / i t e m > < i t e m > < k e y > < s t r i n g > c f o p < / s t r i n g > < / k e y > < v a l u e > < F i l t e r E x p r e s s i o n   x s i : n i l = " t r u e "   / > < / v a l u e > < / i t e m > < i t e m > < k e y > < s t r i n g > c h a v e _ n f e < / s t r i n g > < / k e y > < v a l u e > < F i l t e r E x p r e s s i o n   x s i : n i l = " t r u e "   / > < / v a l u e > < / i t e m > < i t e m > < k e y > < s t r i n g > r a z a o _ s o c i a l _ e m i t < / s t r i n g > < / k e y > < v a l u e > < F i l t e r E x p r e s s i o n   x s i : n i l = " t r u e "   / > < / v a l u e > < / i t e m > < / C o l u m n F i l t e r > < S e l e c t i o n F i l t e r > < i t e m > < k e y > < s t r i n g > v l _ i c m s _ s t < / s t r i n g > < / k e y > < v a l u e > < S e l e c t i o n F i l t e r   x s i : n i l = " t r u e "   / > < / v a l u e > < / i t e m > < i t e m > < k e y > < s t r i n g > v l _ b c _ i c m s _ s t < / s t r i n g > < / k e y > < v a l u e > < S e l e c t i o n F i l t e r   x s i : n i l = " t r u e "   / > < / v a l u e > < / i t e m > < i t e m > < k e y > < s t r i n g > n c m < / s t r i n g > < / k e y > < v a l u e > < S e l e c t i o n F i l t e r   x s i : n i l = " t r u e "   / > < / v a l u e > < / i t e m > < i t e m > < k e y > < s t r i n g > c o d _ i t e m < / s t r i n g > < / k e y > < v a l u e > < S e l e c t i o n F i l t e r   x s i : n i l = " t r u e "   / > < / v a l u e > < / i t e m > < i t e m > < k e y > < s t r i n g > i t e m < / s t r i n g > < / k e y > < v a l u e > < S e l e c t i o n F i l t e r   x s i : n i l = " t r u e "   / > < / v a l u e > < / i t e m > < i t e m > < k e y > < s t r i n g > c o d _ b a r r a < / s t r i n g > < / k e y > < v a l u e > < S e l e c t i o n F i l t e r   x s i : n i l = " t r u e "   / > < / v a l u e > < / i t e m > < i t e m > < k e y > < s t r i n g > c s t _ i c m s < / s t r i n g > < / k e y > < v a l u e > < S e l e c t i o n F i l t e r   x s i : n i l = " t r u e "   / > < / v a l u e > < / i t e m > < i t e m > < k e y > < s t r i n g > c f o p < / s t r i n g > < / k e y > < v a l u e > < S e l e c t i o n F i l t e r   x s i : n i l = " t r u e "   / > < / v a l u e > < / i t e m > < i t e m > < k e y > < s t r i n g > c h a v e _ n f e < / s t r i n g > < / k e y > < v a l u e > < S e l e c t i o n F i l t e r   x s i : n i l = " t r u e "   / > < / v a l u e > < / i t e m > < i t e m > < k e y > < s t r i n g > r a z a o _ s o c i a l _ e m i t < / s t r i n g > < / k e y > < v a l u e > < S e l e c t i o n F i l t e r   x s i : n i l = " t r u e "   / > < / v a l u e > < / i t e m > < / S e l e c t i o n F i l t e r > < F i l t e r P a r a m e t e r s > < i t e m > < k e y > < s t r i n g > v l _ i c m s _ s t < / s t r i n g > < / k e y > < v a l u e > < C o m m a n d P a r a m e t e r s   / > < / v a l u e > < / i t e m > < i t e m > < k e y > < s t r i n g > v l _ b c _ i c m s _ s t < / s t r i n g > < / k e y > < v a l u e > < C o m m a n d P a r a m e t e r s   / > < / v a l u e > < / i t e m > < i t e m > < k e y > < s t r i n g > n c m < / s t r i n g > < / k e y > < v a l u e > < C o m m a n d P a r a m e t e r s   / > < / v a l u e > < / i t e m > < i t e m > < k e y > < s t r i n g > c o d _ i t e m < / s t r i n g > < / k e y > < v a l u e > < C o m m a n d P a r a m e t e r s   / > < / v a l u e > < / i t e m > < i t e m > < k e y > < s t r i n g > i t e m < / s t r i n g > < / k e y > < v a l u e > < C o m m a n d P a r a m e t e r s   / > < / v a l u e > < / i t e m > < i t e m > < k e y > < s t r i n g > c o d _ b a r r a < / s t r i n g > < / k e y > < v a l u e > < C o m m a n d P a r a m e t e r s   / > < / v a l u e > < / i t e m > < i t e m > < k e y > < s t r i n g > c s t _ i c m s < / s t r i n g > < / k e y > < v a l u e > < C o m m a n d P a r a m e t e r s   / > < / v a l u e > < / i t e m > < i t e m > < k e y > < s t r i n g > c f o p < / s t r i n g > < / k e y > < v a l u e > < C o m m a n d P a r a m e t e r s   / > < / v a l u e > < / i t e m > < i t e m > < k e y > < s t r i n g > c h a v e _ n f e < / s t r i n g > < / k e y > < v a l u e > < C o m m a n d P a r a m e t e r s   / > < / v a l u e > < / i t e m > < i t e m > < k e y > < s t r i n g > r a z a o _ s o c i a l _ e m i t < / s t r i n g > < / k e y > < v a l u e > < C o m m a n d P a r a m e t e r s   / > < / v a l u e > < / i t e m > < / F i l t e r P a r a m e t e r s > < S o r t B y C o l u m n > d a t a _ e m i s s a o < / S o r t B y C o l u m n > < I s S o r t D e s c e n d i n g > f a l s e < / I s S o r t D e s c e n d i n g > < / T a b l e W i d g e t G r i d S e r i a l i z a t i o n > ] ] > < / C u s t o m C o n t e n t > < / G e m i n i > 
</file>

<file path=customXml/item30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 r e q u i s i t o s 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 r e q u i s i t o s 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 C o l u m n s \ C N P J   m a t r i z 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 C o l u m n s \ A n o   i n i c i a l 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 C o l u m n s \ M � s   i n i c i a l 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 C o l u m n s \ A n o   f i n a l 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 C o l u m n s \ M � s   f i n a l 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 C o l u m n s \ T r a n s m i s s � o 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 N F e   -   C o d   p r o d u t o s 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 N F e   -   C o d   p r o d u t o s 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 C o l u m n s \ c o m p e t e n c i a 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 C o l u m n s \ c n p j 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 C o l u m n s \ u f 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 C o l u m n s \ c o d _ p r o d u t o 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 C o l u m n s \ d e s c r i c a o 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 C o l u m n s \ n c m 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 C o l u m n s \ c e s t 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 C o l u m n s \ a l i q u o t a _ i c m s _ s t 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 C o l u m n s \ c o d _ i t e m 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 R e s u l t a d o 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 R e s u l t a d o 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 C o l u m n s \ c n p j 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 C o l u m n s \ c o d _ i t e m 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 C o l u m n s \ c o m p e t e n c i a 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 C o l u m n s \ q t d _ e x c e n d e t e 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 C o l u m n s \ O r d e m 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 C o l u m n s \ v l _ u n i t _ e x c e d e n t e 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 C o l u m n s \ q t d _ m e s _ c o r r e n t e 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 C o l u m n s \ v l _ u n i t _ m e s _ c o r r e n t e 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 C o l u m n s \ V a l o r   u n i t  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 C o l u m n s \ Q t d   v e n d i d a 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 N F e   -   e n t r a d a 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 N F e   -   e n t r a d a 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 C o l u m n s \ c o m p e t e n c i a 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 C o l u m n s \ c n p j 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 C o l u m n s \ d e s c r i c a o 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 C o l u m n s \ v l _ i t e m 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 C o l u m n s \ M � d i a   p o n d e r a d a 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 C o l u m n s \ c o d _ i t e m 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 C o l u m n s \ O r d e m 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 I C M S   I P I   -   M o v i m e n t o s   C 1 7 0 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 I C M S   I P I   -   M o v i m e n t o s   C 1 7 0 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 C o l u m n s \ c o m p e t e n c i a 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 C o l u m n s \ c n p j 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 C o l u m n s \ c o d _ i t e m 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 C o l u m n s \ d e s c r i c a o 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 C o l u m n s \ c f o p 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 C o l u m n s \ v l _ i t e m 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 C o l u m n s \ M � d i a   p o n d e r a d a 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 P I S C O F I N S 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 P I S C O F I N S 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 C o l u m n s \ d a t a _ e m i s s a o 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 C o l u m n s \ d a t a _ m o v 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 C o l u m n s \ c h a v e 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 C o l u m n s \ n u m _ i t e m 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 C o l u m n s \ c o d _ p r o d u t o 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 C o l u m n s \ d e s c r i c a o 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 C o l u m n s \ g t i n 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 C o l u m n s \ n c m 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 C o l u m n s \ c f o p 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 C o l u m n s \ c s t _ i c m s 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 C o l u m n s \ v a l o r 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 C o l u m n s \ c o n t a g e m 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 P I S C O F I N S _ C 1 7 0 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 P I S C O F I N S _ C 1 7 0 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 C o l u m n s \ c o m p e t e n c i a 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 C o l u m n s \ c n p j _ m a t r i z 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 C o l u m n s \ c n p j _ m _ f 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 C o l u m n s \ u f _ d e s t i n o 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 C o l u m n s \ r a z a o _ s o c i a l _ e m i t 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 C o l u m n s \ c n p j _ e m i t 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 C o l u m n s \ u f _ r e m e t e n t e 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 C o l u m n s \ c o d _ m o d 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 C o l u m n s \ c h a v e _ n f e 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 C o l u m n s \ d a t a _ e m i s s a o 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 C o l u m n s \ d a t a _ e n t r a d a 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 C o l u m n s \ c o d _ i t e m 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 C o l u m n s \ c o d _ b a r r a 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 C o l u m n s \ t i p o _ i t e m 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 C o l u m n s \ n c m 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 C o l u m n s \ e x _ i p i 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 C o l u m n s \ c f o p 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 C o l u m n s \ v l _ i t e m 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 C o l u m n s \ v l _ d e s c 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 C o l u m n s \ c s t _ i c m s 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 C o l u m n s \ v l _ b c _ i c m s 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 C o l u m n s \ a l i q _ i c m s 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 C o l u m n s \ v l _ i c m s 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 C o l u m n s \ v l _ b c _ i c m s _ s t 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 C o l u m n s \ a l i q _ s t 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 C o l u m n s \ v l _ i c m s _ s t 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 C o l u m n s \ � n d i c e 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 N F e   I C M S 6 0   -   S T 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 N F e   I C M S 6 0   -   S T 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 C o l u m n s \ c o m p e t e n c i a 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 C o l u m n s \ N f e 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 C o l u m n s \ d a t a _ e m i s s a o 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 C o l u m n s \ d a t a _ e n t r a d a 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 C o l u m n s \ c n p j _ d e s t 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 C o l u m n s \ c o d _ p r o d u t o 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 C o l u m n s \ d e c r i c a o 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 C o l u m n s \ n c m 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 C o l u m n s \ e x _ i p i 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 C o l u m n s \ c e s t 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 C o l u m n s \ c f o p 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 C o l u m n s \ u n i d a d e 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 C o l u m n s \ v l _ u n i t 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 C o l u m n s \ v l _ p r o d 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 C o l u m n s \ o r i g e m _ m e r c a d o r i a 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 C o l u m n s \ c s t _ i c m s 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 C o l u m n s \ b c _ i c m s _ s t _ r e t i d o 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 C o l u m n s \ a l i q u o t a _ s t _ c f 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 C o l u m n s \ I C M S _ p r o p r i o _ s u b s t i t u t o 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 C o l u m n s \ i c m s _ s t _ r e t i d o 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 C o l u m n s \ b c _ f c p _ r e t i d o _ s t 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 C o l u m n s \ a l i q u o t a _ f c p _ r e t i d o _ s t 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 C o l u m n s \ f c p _ r e t i d o _ s t 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 C o l u m n s \ a l i q u o t a _ r e d _ b c _ e f e t i v a 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 C o l u m n s \ b c _ e f e t i v a 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 C o l u m n s \ a l i q u o t a _ i c m s _ e f e t i v a 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 C o l u m n s \ i c m s _ e f e t i v o 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 N F e   I C M S 6 0   -   S T   s a i d a 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 N F e   I C M S 6 0   -   S T   s a i d a 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 C o l u m n s \ c o m p e t e n c i a 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 C o l u m n s \ N f e 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 C o l u m n s \ c n p j _ e m i t 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 C o l u m n s \ r a z a o _ s o c i a l _ e m i t 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 C o l u m n s \ u f _ e m i t 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 C o l u m n s \ c o d _ r e g i m e _ t r i b 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 C o l u m n s \ m o d e l o _ n f e 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 C o l u m n s \ n u m _ n f e 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 C o l u m n s \ d a t a _ e m i s s a o 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 C o l u m n s \ d a t a _ e n t r a d a 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 C o l u m n s \ i d e n t _ l o c a l _ d e s t i n o 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 C o l u m n s \ c n p j _ d e s t 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 C o l u m n s \ r a z a o _ s o c i a l _ d e s t 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 C o l u m n s \ u f _ d e s t 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 C o l u m n s \ i n d F i n a l 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 C o l u m n s \ c o d _ p r o d u t o 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 C o l u m n s \ c e a n _ t r i b 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 C o l u m n s \ d e c r i c a o 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 C o l u m n s \ n c m 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 C o l u m n s \ e x _ i p i 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 C o l u m n s \ c e s t 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 C o l u m n s \ c f o p 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 C o l u m n s \ u n i d a d e 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 C o l u m n s \ v l _ u n i t 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 C o l u m n s \ v l _ p r o d 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 C o l u m n s \ o r i g e m _ m e r c a d o r i a 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 C o l u m n s \ c s t _ i c m s 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 C o l u m n s \ b c _ i c m s _ s t _ r e t i d o 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 C o l u m n s \ a l i q u o t a _ s t _ c f 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 C o l u m n s \ I C M S _ p r o p r i o _ s u b s t i t u t o 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 C o l u m n s \ i c m s _ s t _ r e t i d o 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 C o l u m n s \ b c _ f c p _ r e t i d o _ s t 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 C o l u m n s \ a l i q u o t a _ f c p _ r e t i d o _ s t 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 C o l u m n s \ f c p _ r e t i d o _ s t 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 C o l u m n s \ a l i q u o t a _ r e d _ b c _ e f e t i v a 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 C o l u m n s \ b c _ e f e t i v a 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 C o l u m n s \ a l i q u o t a _ i c m s _ e f e t i v a 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 C o l u m n s \ i c m s _ e f e t i v o 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 P I S C O F I N S   C 1 7 0 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 P I S C O F I N S   C 1 7 0 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 C o l u m n s \ c o m p e t e n c i a 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 C o l u m n s \ c n p j _ m a t r i z 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 C o l u m n s \ c n p j _ m _ f 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 C o l u m n s \ c o d _ i n c _ t r i b 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 C o l u m n s \ u f _ d e s t i n o 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 C o l u m n s \ u f _ r e m e t e n t e 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 C o l u m n s \ r e g i s t r o 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 C o l u m n s \ c o d _ i t e m 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 C o l u m n s \ c o d _ b a r r a 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 C o l u m n s \ t i p o _ i t e m 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 C o l u m n s \ n c m 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 C o l u m n s \ e x _ i p i 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 C o l u m n s \ c f o p 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 C o l u m n s \ v l _ i t e m 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 C o l u m n s \ v l _ d e s c 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 C o l u m n s \ c s t _ i c m s 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 C o l u m n s \ v l _ b c _ i c m s 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 C o l u m n s \ a l i q _ i c m s 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 C o l u m n s \ v l _ i c m s 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 C o l u m n s \ v l _ b c _ i c m s _ s t 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 C o l u m n s \ a l i q _ s t 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 C o l u m n s \ v l _ i c m s _ s t 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 C o l u m n s \ A l � q u o t a   P I S 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 C o l u m n s \ C r � d i t o   P I S 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 C o l u m n s \ A l � q u o t a   C O F I N S 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 C o l u m n s \ C r � d i t o   C O F I N S 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 C o l u m n s \ c o m p e t e n c i a   ( A n o ) 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 C o l u m n s \ c o m p e t e n c i a   ( T r i m e s t r e ) 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 C o l u m n s \ c o m p e t e n c i a   ( � n d i c e   d o   M � s ) 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 C o l u m n s \ c o m p e t e n c i a   ( M � s ) 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 C o l u m n s \ � n d i c e 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 C o l u m n s \ A l � q u o t a   I n t e r e s t a d u a l 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 C o l u m n s \ A l � q u o t a   I n t e r n a 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 C o l u m n s \ M V A   A j u s t a d a 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 C o l u m n s \ B C   I C M S  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 C o l u m n s \ I C M S   I n t e r e s t a d u a l 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 C o l u m n s \ I C M S   I n t e r n o 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 C o l u m n s \ I C M S  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 C o l u m n s \ C r � d i t o   P I S   A t u a l 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 C o l u m n s \ C r � d i t o   C O F I N S   A t u a l 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 m v a _ i c m s _ s t 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 m v a _ i c m s _ s t 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 C o l u m n s \ N C M   E X   I P I 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 C o l u m n s \ D e s c r i � � o 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 C o l u m n s \ C � d i g o   d e   B a r r a s 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 C o l u m n s \ C E S T 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 C o l u m n s \ C S T   O r i g e m 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 C o l u m n s \ U F   R e m e t e n t e 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 C o l u m n s \ A l � q u o t a   B � s i c a   U F   R e m e t e n t e   ( I n t e r e s t a d u a l ) 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 C o l u m n s \ U F   D e s t i n o 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 C o l u m n s \ A l � q u o t a   B � s i c a   U F   D e s t i n o 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 C o l u m n s \ M V A   O r i g i n a l 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 C o l u m n s \ M V A   A j u s t a d a 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 C o l u m n s \ F E C O P 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 C o l u m n s \ B a s e   l e g a l 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 C o l u m n s \ C � l c u l o   M V A   A j u s t a d a 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 C o l u m n s \ C � l c u l o  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 C o l u m n s \ � n d i c e 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 M V A _ I C M S _ S T 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 M V A _ I C M S _ S T 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 C o l u m n s \ N C M   E X   T I P I 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 C o l u m n s \ C � D I G O  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 C o l u m n s \ D E S C R I � � O 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 C o l u m n s \ C � D I G O   D E   B A R R A S 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 C o l u m n s \ C E S T 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 C o l u m n s \ C S T   I C M S 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 C o l u m n s \ U F   R E M E T E N T E 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 C o l u m n s \ A L � Q U O T A   I N T E R E S T A D U A L 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 C o l u m n s \ U F   D E S T I N O 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 C o l u m n s \ A L � Q U O T A   I N T E R N A 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 C o l u m n s \ M V A   O R I G I N A L 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 C o l u m n s \ M V A   A J U S T A D A 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 C o l u m n s \ F E C O P 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 C o l u m n s \ B A S E   L E G A L 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 C o l u m n s \ V A L I D A � � O   M V A 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 C o l u m n s \ � n d i c e 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 A l � q u o t a s   I C M S 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 A l � q u o t a s   I C M S 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 C o l u m n s \ U F   o r i g e m 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 C o l u m n s \ U F   d e s t i n o 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 C o l u m n s \ A l � q u o t a 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 C o l u m n s \ V i g � n c i a   i n i c i a l 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 C o l u m n s \ V i g � n c i a   f i n a l 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 C o l u m n s \ � n d i c e 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 N F e   t e s t e 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 N F e   t e s t e 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 C o l u m n s \ N f e 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 C o l u m n s \ d a t a _ e m i s s a o 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 C o l u m n s \ c o d _ i t e m 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 C o l u m n s \ d e c r i c a o 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 C o l u m n s \ c f o p 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 N F e   x   P I S C O F I N S 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 N F e   x   P I S C O F I N S 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 C o l u m n s \ N f e 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 C o l u m n s \ d a t a _ e m i s s a o 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 C o l u m n s \ c o d _ i t e m 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 C o l u m n s \ d e c r i c a o 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 C o l u m n s \ c f o p 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 N F e 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 N F e 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 C o l u m n s \ d a t a _ e m i s s a o 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 C o l u m n s \ c h a v e 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 C o l u m n s \ n u m _ i t e m 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 C o l u m n s \ c o d _ p r o d u t o 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 C o l u m n s \ d e c r i c a o 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 C o l u m n s \ n c m 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 C o l u m n s \ c e s t 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 C o l u m n s \ g t i n 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 C o l u m n s \ g t i n _ t r i b 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 C o l u m n s \ c f o p 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 C o l u m n s \ v a l o r 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 C o l u m n s \ P I S C O F I N S . c o d _ p r o d u t o 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 C o l u m n s \ C o n t a g e m 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 E s t o q u e   1 3 0 0 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 E s t o q u e   1 3 0 0 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 C o l u m n s \ c o m p e t e n c i a 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 C o l u m n s \ c n p j 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 C o l u m n s \ d a t a _ f e c h a m e n t o 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 C o l u m n s \ c o d _ i t e m 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 C o l u m n s \ d e s c r i c a o 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 C o l u m n s \ e s t q _ a b e r t 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 C o l u m n s \ v o l _ e n t r a d 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 C o l u m n s \ v o l _ d i s p o n 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 C o l u m n s \ v o l _ s a i d a 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 C o l u m n s \ e s t q _ e s c r i t 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 C o l u m n s \ a j u s _ p e r d a 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 C o l u m n s \ a j u s _ g a n h o 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 C o l u m n s \ e s t q _ f e c h 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 C h a v e s   I C M S   I P I   C 1 7 0 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 C h a v e s   I C M S   I P I   C 1 7 0 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 C o l u m n s \ c o m p e t e n c i a 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 C o l u m n s \ c h a v e _ n f e 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 C o l u m n s \ c n p j 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 C o l u m n s \ c o d _ i t e m 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 C o l u m n s \ d e s c r i c a o 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 C o l u m n s \ c f o p 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 C o l u m n s \ v l _ i t e m 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 I C M S   I P I   -   M o v i m e n t o s   C 4 2 5 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 I C M S   I P I   -   M o v i m e n t o s   C 4 2 5 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 C o l u m n s \ c o m p e t e n c i a 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 C o l u m n s \ c n p j 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 C o l u m n s \ c o d _ i t e m 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 C o l u m n s \ v l _ i t e m 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 C o l u m n s \ M � d i a   p o n d e r a d a 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 C o l u m n s \ O r d e m 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 C o l u m n s \ V a l o r   u n i t .  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 C o l u m n s \ B C   S T   p r e s u m i d o 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 C o l u m n s \ D i f e r e n � a   d e   B C 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 C o l u m n s \ A l � q u o t a   I C M S 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 C o l u m n s \ V a l o r   R e s t i t u i r 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 C o l u m n s \ V a l o r   C o m p l e m e n t a � � o 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1.xml>��< ? x m l   v e r s i o n = " 1 . 0 "   e n c o d i n g = " u t f - 1 6 " ? > < D a t a M a s h u p   s q m i d = " f c 9 3 b 1 5 b - d d 6 d - 4 5 7 0 - 9 c d 3 - 8 3 3 3 e 9 6 1 f b 8 7 "   x m l n s = " h t t p : / / s c h e m a s . m i c r o s o f t . c o m / D a t a M a s h u p " > A A A A A G Y T A A B Q S w M E F A A C A A g A x H Z Z V z w r b i + j A A A A 9 g A A A B I A H A B D b 2 5 m a W c v U G F j a 2 F n Z S 5 4 b W w g o h g A K K A U A A A A A A A A A A A A A A A A A A A A A A A A A A A A h Y 9 N D o I w G E S v Q r q n f 2 4 M + S i J b i U x m h i 3 T a n Q C I X Q Y r m b C 4 / k F c Q o 6 s 7 l v H m L m f v 1 B t n Y 1 N F F 9 8 6 0 N k U M U x R p q 9 r C 2 D J F g z / F S 5 Q J 2 E p 1 l q W O J t m 6 Z H R F i i r v u 4 S Q E A I O C 9 z 2 J e G U M n L M N 3 t V 6 U a i j 2 z + y 7 G x z k u r N B J w e I 0 R H D P O M K c c U y A z h N z Y r z D 1 9 N n + Q F g P t R 9 6 L T o f r 3 Z A 5 g j k / U E 8 A F B L A w Q U A A I A C A D E d l l X U 3 I 4 L J s A A A D h A A A A E w A c A F t D b 2 5 0 Z W 5 0 X 1 R 5 c G V z X S 5 4 b W w g o h g A K K A U A A A A A A A A A A A A A A A A A A A A A A A A A A A A b Y 4 9 D s I w D E a v E n l v X R g Q Q k 0 Z g B t w g S i 4 P 6 J x o s Z F 5 W w M H I k r k L Z r R 3 9 + z 5 9 / n 2 9 5 n l y v X j T E z r O G X V 6 A I r b + 0 X G j Y Z Q 6 O 8 K 5 K u / v Q F E l l K O G V i S c E K N t y Z m Y + 0 C c N r U f n J E 0 D g 0 G Y 5 + m I d w X x Q G t Z y G W T O Y b U J V X q s 3 Y i 7 p N K V 5 r k w 7 q s n J z l Q a h S X C J c d N w W 3 z o T c e L g c v D 1 R 9 Q S w M E F A A C A A g A x H Z Z V / 1 0 9 8 Z q E A A A Z m c A A B M A H A B G b 3 J t d W x h c y 9 T Z W N 0 a W 9 u M S 5 t I K I Y A C i g F A A A A A A A A A A A A A A A A A A A A A A A A A A A A O 1 c / X L j t h H / 3 z N + B w z T O U k t r a N k + z 4 m 5 5 s 6 s u 7 q 9 M 5 2 Z K e Z j s e j g U n Y Z k K R O p L y + e L 4 a f p H p 5 3 p U 9 y L d R f g B 0 C C H 5 J 9 k z S 1 c r F F Y L F Y 7 G + x u w A B R 8 y O 3 c A n x + L 3 4 O u 1 t e i K h s w h t j / / k e w Q j 8 X r a w Q + h 6 F 7 y W Z Q M r 6 x m d c f L c K Q + f E P Q f j T e R D 8 1 O 3 d n h 7 Q G d s x Q v Z h 4 U Z u H E T G 2 d 3 p K P B j I D s z B Z O v j B N 3 H p B d L 2 Y h d Q I D 2 J 3 Q c 4 / 1 T 0 L q R x d B O B s F 3 m L m n 3 y a s 6 g r u j R v b 4 3 R w d G 3 Z E b j 0 P 3 Z M E k M t S R m N / G d S W 6 N X T 8 g r u / a L v W g b t + P n 2 3 1 s T 2 v f P / 5 3 1 F 1 L T a 9 c P 3 K h h V 1 X N i Z G 0 W f / x E o 4 t z 1 s n H K E s M o i w O / t U A 3 O c n Z + p r r 6 5 r m e F A / m M J A f q O Q a B S b a 1 3 F 6 1 e D R B a q A h K J R I F E b p p D M m P R / y o k 9 d O k P M G + E C R K v x W Y y D Q K K E p j d a J c u L P f H y o 1 M 0 U z w + 4 5 U U T z m m n C C U q T R D R T p 8 j / G x h 1 c 0 Q F q v U U q U U j p y h P j y I e s d T j I y i r T p E T V Y s 6 U G Q S C R a 5 + O v 1 t f U U l 6 + M g z e M 3 M w 4 y B k q b 1 C / U H D o n N v 9 7 x Y s / N Q 1 n M j f o f E V 8 y n I Z q y v H Y / f j U c n 5 I / r a 2 8 m h + + J Y c Q O v T G M v m H 4 Q U y j j X k Y O A u b B o Z B 1 t d + + M t 4 M i b 2 F b 1 G t p 2 t 4 X B o P d / c G j 7 f G m 5 u W s N t y 3 q x D T / w M 3 j x Y t N 6 O X i x O d h + u b n 5 0 u o Y v X w Y X D B Z / o u b 8 T V g C / 0 c U 8 9 B p X Q F p f w B Y 2 A e 5 Q Q R P t O I x G g f i V a D O a a g 1 M P v n G g X O g n d I B S k / m J 2 z k I N r Q 3 C g N r D t J s 6 2 g m 7 f A P u i E i 0 X I T 1 t d 7 O a x x P p v u n T 3 P G D i N z G k U U p w g M 7 t 3 h 4 Z E g y i h 2 S D 5 c 9 0 I u 9 x e e J 1 U i c m S Q P z M v Y j n 5 n 8 j A R C k S A b 5 b U D 9 2 H Q r 9 w 7 9 3 r n 8 F 8 j o 0 U S Q J x K T d e F 0 k D I J 5 R C h h N 8 x e x D Q U / D 7 E z t Q T L N J 5 O Q k + j o K F H 3 d l Z H o m k U S I 0 P Z n J O K o 0 g Q Q k 5 d 9 W D D h T 3 B m 0 1 C M F M p B + S w M Q G M h J f P A Y e E M 4 F 5 E q R y c 1 d Q G q w n C a c q x q E A V f 7 0 W r Y I W l T a y G o 8 X 5 1 H s x g v X h z F w T n N g + j M K 6 V N Q v r e A X 6 f H u + / 2 D s / U i Z f 3 k C i M z T 1 q s 7 9 R b 8 E a D N w s V 2 P X m m J L U 5 Z 0 F C o 9 a u h u D S 6 2 c Z d X p U 4 q H z 7 z m I 0 z A I d P C b c B t K J Y W B H C G L J 5 y C J w 5 W B U 3 L w J j R f U E y y 4 3 W V M o O F O o p / b z G 4 3 y O B O 0 T g 3 F / g 3 Q z 8 r 8 R L g 8 4 J p y G z q 2 Q u P c n 9 R 7 C X B A 6 a E 1 m C U 3 l j a I b t G o n 6 / L + p 4 6 X s W 5 Y a k G F m V M K 9 k 0 + K m V k F Z M E C r r P l E M C F 8 S a 6 i 1 V c J 9 H r n H h J l 0 l D H 5 b o N E 5 O P 0 F c c 7 b 7 d n Z A x m Y x H 3 x + N J 7 s T S U L 0 l J L G w D U S 1 Q J p 6 k j e h M F s w u w g d K L u r U o j i v u j Y H b u + q x Y q 7 M v j Z m f F v 1 B E V k z m f 2 o D 6 n 6 T G V 1 1 6 t + d v 3 C 4 F Q 3 P l A r O Q Z U L e M a F / r I R i v i j U k o z x 2 S e L S I K + P F K 8 l N F x D / c y H G K k 7 b z I Z s Z s z M D M V e w S z S c p Q I / 0 v D O k i m J i U j z B Q i s j 9 6 f 0 z 2 j / b J a P D c W i 5 D W V 8 z I o Q W T c e h M e v a N I q 7 1 z Y w 6 s N K D Q P w N Q 0 h I w m 7 W 7 0 e + e U X 0 t n o 4 C 9 v T h 2 Z G F Y S M v G w B 3 F q a J K O 1 U l a W Q P 4 B h R 2 M J s z S E s h J 8 T u o b V l 9 W 0 6 m w c v e T U O a e p f o D c V n H G n K 3 9 A w k 3 B x 5 m 6 E O e w y h p a c p X D I j t 0 A Q i 1 2 W D A 2 1 0 E c y i P F r M k Q o x 2 j 8 c S 3 J C D H Z D j 7 7 8 5 P p n s H 7 z t K u 1 N g v 9 6 Z P + A d D u D D g x v i D 8 2 Y W Q n 2 E w o J B Q x Q W 6 6 D V Q m k v a F E h y Y T D P q d Q d Q A a r q r d D 9 N r J 7 h j + e p 9 1 v P I Q A 4 3 e g j n v y G R / s Q c a G 9 T B d E m V X s n z e w J I X X n s c b L T + C 3 B m c h 4 d z Z m z 4 d q z a M O d u 3 I + z U 0 r n d X 7 B w f j C f n 2 E H S X j 7 U l l + d W w f c E v i j u u 8 6 5 F 9 j B n O I u k z B l 1 y l 6 Y d 8 h + R x J y f B 7 F R 1 O v J Q O v 1 f R J X v A y R T C h y r K b F 1 J c 8 5 y W V 0 P 8 u C S 5 y r y k F 2 6 U R x i H x 3 0 R Z 1 K v m K u g l P n 8 w i n U W c L / n + + v f 2 i 0 5 P D 9 O q 4 o V O o w i 1 B g v u N F k h w u j Z I C E e 0 B B K 8 w Z J I Z J 3 o k e D V M h J Y 0 I R E x h Y f h 1 V c R W 0 9 b O k n n X j Z 4 8 c r F j L V j l A 6 4 w k + P D E 6 Q J K I Z R U t i c u P l d 1 u P n s g 6 z K e J H u 8 T w y S t x W g G U + S L f k n R g + W Y l L d a 7 m O 9 A g p 8 3 6 V 8 r 5 w Z 5 W 8 e V 2 B 9 y u 5 D n j L Y 1 K h h 4 H L u z 2 g A N T Y Z R g s 5 u T 8 U 2 5 / Z m 6 y Z q o 9 H i 1 N y T J M B U 1 T h m t T q Y M Y i N 1 A y s d C p R t w s r b U l f z I 7 V l + T g O t X W Q N R Z B Q 1 G 1 E f G V k y c o G e R 9 c u z N Y 1 c D 6 8 3 8 z c 3 n M T h 6 z k 8 f s 5 D E 7 e c x O f r 3 s R C y R 1 Z L H V O N B U o 3 f Z H K R v c w 6 Y m G E 7 w 3 c n + n n f + K b n t 1 k A 8 2 h + a u t X c c R L 7 W 6 P K E w i f H + 8 7 8 c F 3 e + f Q d f B 2 E q w a h 9 R Q 7 4 O 4 n + J F j 4 T v c 0 8 e h n T 0 8 h R p y Z Z L P X k 1 / e 1 f W t p j v j K A 5 w C 3 e w a T 1 M g o O M W i c 4 n H j l B I e 3 T h K c O J h y I Z J C A X 7 H c W a z T / B J Y i O N 6 f S C Q S 8 8 q z M z F m L Z 0 D 4 t K o b j n M t W m 3 D M o v j D l A K a c S 2 v p m x B h P b A m 8 J g w F J q e T 1 r y 8 t x I z C 9 W l 7 t U g 7 g F V G X b 8 d W s 3 r R W l 1 c + / X 6 e t m G G f 1 x E U 3 n L G w Q b G C 1 Z n Z J / a t 6 o 8 D c s + U w 0 T q X S 9 O w G 5 i x X y j e Z x O 0 I d 5 n s 7 4 h 3 m d T t j H e c 8 o V 4 n 3 W w w P H e 9 l T P M x u R E V W U B h A O S v g B L L I W J B n B R l k u q x A w q m U F W R 1 1 V l B x l u X F Z R 4 S 1 l B V l e R F W j Q 1 m c F e f B O W Z q 5 l Z q k 4 N B t p Y S H 7 Y b l / / H R e I 9 I e w C j w C F 8 n u C Z l W X j o z h c I e i v 8 V S E 9 C J h c W G m F U O r I g Y V q k t x q F D / g p 9 d s N O W R Y e U E w 6 G r b y b 5 3 6 Y o r M o 9 z Q Q m w j g s m Q z 5 i d I V K t u 5 3 u s f K W Z f n J P V n 6 d 1 5 b p o N w U P + j X s L a w / u T 4 u I 6 + j Z j V 2 C h 1 h p Y w u S b y 1 C d a w l i b y D P X a C V O o E 0 D e Q B a T 1 d u p n g 8 K O g 0 N S h 6 Y k u d r 0 X 4 8 H N / C I e W V Q P h 0 C p u I S S o 1 o 0 l j W E 7 O Z x N 5 D m E g y Y I s 4 C 2 I 8 H T p o E 8 g B Y Q t g h a 5 Q Z l C A d V E P K D X i o / x b y K c a n c o V W U 0 N K G V Y g p 6 U z S x q t 0 3 u j i V V a n i V d 1 / e h i V 6 k f K X Z l d e X Y p R 9 3 m z i G L d 5 O D r 8 / I t / 8 P e c j B w l l I T s s L W s l t 6 8 8 D V T S w W b a 2 + F k D 6 a j 2 p s S W p p C I x 4 x v G d A J M l x w 1 w G / 4 L 1 + T t 1 6 d h G v p r E 2 p Z r S S R d a S V Z k E W s 9 0 m y r E y r f o T l 9 J T d A J B 2 P I 1 s 6 g F 7 1 E I f 1 t W x 2 f l D 3 8 a n l L k z T T Q k c V C D s Y 4 f + s A o z j h e n 9 s w e V j c 6 d U E 6 y 1 1 h / d e / Y n n Z X q E B t M o z v v U f a t P C k q H T A G D F V O B E i u H x Z X R A + o U 9 w T P N f 4 T q W M 8 o w u U Y r F N G 6 i V u I R 2 V R e V s E F 6 q D a b D / X k w l U l 0 6 O e V E S 7 Z H o 0 C K H x 7 g + F B n 6 t h I N P J R k P P p u q h e X 0 7 R H h 5 A o k A q O G F i k m G T 4 N 9 A K U B J 4 G W o F K g k + T H F p Y Z N K H g U g 4 g E q Q E n + R w c Q X t q I Q v A V + e W Y V 3 7 L L Y 0 n a t 4 c t a b A U c E m b J a B L W r Q E L 6 F u C V 8 q T c O 8 E u f q V T Z p M K o H H j t B y n q l p l T y D L t i F F b S 2 p Q s D a W a h C w N y I V 0 D P O k r K 5 V O p b 2 o U n G i n 0 k q Z j S R y E V k 5 V Z z n N S d W Y 7 / X m u A A 9 L h H Z b 2 t 5 P j t O / c T 2 u 8 S j f 0 + d n U e N J 8 D F K N / X 5 B n 6 + a U 9 e v R b n y H G 0 S q l V L j K M X t 7 p n n v t 8 l s j + 3 7 E Q t e h A 9 2 r B I 1 w J j F w O b + A K Z + G 7 e o X C 6 L + j D z N J c F t g e Q u i 7 g c I V 1 V D f x o 4 Y E r I e 9 Z Z H u q L g 5 Y F D P n 2 8 B F q T T S 4 4 U Z K V 8 y 7 s w s u d R U G V n i a R L k + V f X d / r v 2 E V 8 u I h l k V I y M r 6 Z g 0 J d + T K R K O L f M 3 X p h q D 2 J k R B V R h 3 6 l P e K w g R A o t R c j p 6 w m b B t a u x D N F t 1 N X K a S L v L D l F K X D e 8 9 9 p l z o s 7 0 q G O f J o F L k X r l 0 w z i C M u z W y 4 o U q q a d D 3 G 7 r 7 0 Y 2 A / H 8 S z F 2 I Z C 2 S h F d R 6 G x Q k G 2 x z I 6 a T B 7 i 7 k H Q 4 j 1 + t w D b + b 6 d t y t G L X y T k z L S l 7 h Z G h o F j U N 9 9 o y S 7 n v r T b h M G 5 V y y / e + 4 N 0 n O 8 A l i o k 4 O R r Z 7 I W V G F 0 C 7 w k h M C 3 D 7 H D X 3 H E i d w l r R S a G E U b 3 L 0 M F 3 P V / t 7 i W 9 3 U L 7 a y d T Q P M e t u D Z A o d V v v A P v + 8 W L W 5 W 9 A c + f k e d h P 4 q U K g y + J V T / + x P n 9 x n S Q S F X W Q + q r v 4 g u a n W g 8 f W 1 t r T s q F t A s y z L N h z r Q k x T 8 3 a h J 3 3 p 3 2 p 4 K f B 3 y k N N c q D P D Z a Q f O n j C J g y p A c S 1 H R B 8 c Q l Q W X b m z A e i 5 2 g 2 t K y + z E 1 d m p W n + X c G m 5 D S U Q / / w f s P t L E z v v P 2 W S q U u 6 n p 3 g p B / L N Z V 1 X I h a 2 9 t k l j d 1 r 6 f K l l G V q 5 E 5 6 O i 1 I c I a X 0 1 Y + o q I I k k 2 m p K t h O S M k u 3 b I o 3 q s M J T Q q x N A N + 0 z d G s w G x R B q x J I y m W K w D n Q R 6 b E a R p N O T q n E v Q 7 G W a 4 Z W n y T c O 8 D K O v m b 3 O K 5 Y X k N k p w C / S I m w l n o r z s E h / J m d N N W q t X z B I S g S l c C 1 M h 6 k e p A T y l F e d i U S l K e V L z a R Y d 9 d r J f F Q L 3 H t G B P h p 5 u q 7 L A e 8 v a C j 3 4 i / 3 Q I I y h 7 O F m u 5 X P 6 2 p G Y G o v L Z Z U Q F C V t 1 y / V 2 b y k h 5 L T K n u n D C q N U u 7 N Y M m l s 0 Y H 1 U 5 N W U 9 r a g 1 j l f W q Z h W t x 0 / W i z Z d U d O U Z g 7 F n H K J V O R + S 9 5 i v 2 n K X W E Q F Z X 9 g Q z 3 M u u f 6 t G g r 9 E k I 1 K O o T F R X o u + W e R M J X s t t k 7 N V / 8 3 u b L p 5 Q c z p t o N l M F C M P c C 6 p h N b S 6 A 2 p u y G 3 S H I L G R / G G R 0 g g x 1 V v 4 b s x J H V A M U 3 S f 8 J v a A V + b V v D p D 2 R O K v 2 y e w c a P X z J X Y O 7 h s R i o M 0 s t C P B q Z m n l x u g n s i F Z A b T C e U v q O m 7 U R d I W j 6 P K W u e s i Z K u X / K + l p O W d t 6 b 0 W C l s N v 8 t v N H O o Y L L O a X G 4 V 2 c 6 b F 4 e T h e p a D 9 9 M t Z q D b D F i 8 3 Z J J 9 f K x d W k c r x I k l H r 6 E o z Z O V I p 9 9 8 1 Y W g t h t 4 7 Z z H Q 5 z y t 4 F n + 2 u M S L z 6 N U Z s n V 1 j 5 A + 6 s 5 J 4 S 6 5 8 h S 8 j 3 2 x z 4 r H 6 v l 3 G p 9 2 h / J X u 2 0 E f 5 f t 2 + V u s F Y / M 8 V t b q Q q V A 9 G a 4 0 s Z r N I x 7 i q y w q n w K r K 2 R 6 Y z G d u d 2 + b k D c f D d e e z W l / v k m R v e Z 8 8 v d W l D k R z q w s J l F t d U C D d 6 k q V q 7 3 V l Q N U v t W V 1 t X c 6 k p 5 a 2 9 1 F X n L t 7 r S u q p b X W U 4 G m 9 1 J S z N 3 J 5 M S X u m g k H h 3 l b u f W y p + a 9 + B e s e G z D 1 O 2 G V W 2 3 L R Z z 6 P Z P m B d a K r 5 I e 4 J j g 7 / J I Y D n Q N P L 8 A G I 2 H s + T Y t l y X a 1 6 A l E N e r l H L H 9 7 P A 3 4 e B r w 8 T R g i f b x N O D j a c C H A c 2 p G B s i 5 q g n A O G 5 T t 1 O 0 6 n C I v V S X g 4 b L O H l k L y l l 0 P S l l 6 O C / F 4 N r O q j 4 c / m 1 m + 8 Z K q k y 8 E k o 7 N T M H t T 2 f q Q S b y A H / P B 0 P v + 1 L r d 3 I E c 4 n N v a q z l 9 J o V 1 5 I a v f 2 C o u 4 Q f s / 2 P F f U E s B A i 0 A F A A C A A g A x H Z Z V z w r b i + j A A A A 9 g A A A B I A A A A A A A A A A A A A A A A A A A A A A E N v b m Z p Z y 9 Q Y W N r Y W d l L n h t b F B L A Q I t A B Q A A g A I A M R 2 W V d T c j g s m w A A A O E A A A A T A A A A A A A A A A A A A A A A A O 8 A A A B b Q 2 9 u d G V u d F 9 U e X B l c 1 0 u e G 1 s U E s B A i 0 A F A A C A A g A x H Z Z V / 1 0 9 8 Z q E A A A Z m c A A B M A A A A A A A A A A A A A A A A A 1 w E A A E Z v c m 1 1 b G F z L 1 N l Y 3 R p b 2 4 x L m 1 Q S w U G A A A A A A M A A w D C A A A A j h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O O w A A A A A A A A W 7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G b 3 J t d W x h P C 9 J d G V t V H l w Z T 4 8 S X R l b V B h d G g + U 2 V j d G l v b j E v Y 2 5 w a j w v S X R l b V B h d G g + P C 9 J d G V t T G 9 j Y X R p b 2 4 + P F N 0 Y W J s Z U V u d H J p Z X M + P E V u d H J 5 I F R 5 c G U 9 I k F k Z G V k V G 9 E Y X R h T W 9 k Z W w i I F Z h b H V l P S J s M C I g L z 4 8 R W 5 0 c n k g V H l w Z T 0 i Q n V m Z m V y T m V 4 d F J l Z n J l c 2 g i I F Z h b H V l P S J s M S I g L z 4 8 R W 5 0 c n k g V H l w Z T 0 i R m l s b E N v d W 5 0 I i B W Y W x 1 Z T 0 i b D E i I C 8 + P E V u d H J 5 I F R 5 c G U 9 I k Z p b G x F b m F i b G V k I i B W Y W x 1 Z T 0 i b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c t M D V U M T c 6 M T I 6 M D U u N z U 5 N j c 4 O F o i I C 8 + P E V u d H J 5 I F R 5 c G U 9 I k Z p b G x D b 2 x 1 b W 5 U e X B l c y I g V m F s d W U 9 I n N C Z z 0 9 I i A v P j x F b n R y e S B U e X B l P S J G a W x s Q 2 9 s d W 1 u T m F t Z X M i I F Z h b H V l P S J z W y Z x d W 9 0 O 2 N u c G o m c X V v d D t d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U b 0 R h d G F N b 2 R l b E V u Y W J s Z W Q i I F Z h b H V l P S J s M C I g L z 4 8 R W 5 0 c n k g V H l w Z T 0 i S X N Q c m l 2 Y X R l I i B W Y W x 1 Z T 0 i b D A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u c G o v Q X V 0 b 1 J l b W 9 2 Z W R D b 2 x 1 b W 5 z M S 5 7 Y 2 5 w a i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j b n B q L 0 F 1 d G 9 S Z W 1 v d m V k Q 2 9 s d W 1 u c z E u e 2 N u c G o s M H 0 m c X V v d D t d L C Z x d W 9 0 O 1 J l b G F 0 a W 9 u c 2 h p c E l u Z m 8 m c X V v d D s 6 W 1 1 9 I i A v P j x F b n R y e S B U e X B l P S J S Z X N 1 b H R U e X B l I i B W Y W x 1 Z T 0 i c 1 R l e H Q i I C 8 + P E V u d H J 5 I F R 5 c G U 9 I k 5 h d m l n Y X R p b 2 5 T d G V w T m F t Z S I g V m F s d W U 9 I n N O Y X Z l Z 2 H D p 8 O j b y I g L z 4 8 R W 5 0 c n k g V H l w Z T 0 i R m l s b E 9 i a m V j d F R 5 c G U i I F Z h b H V l P S J z Q 2 9 u b m V j d G l v b k 9 u b H k i I C 8 + P E V u d H J 5 I F R 5 c G U 9 I k 5 h b W V V c G R h d G V k Q W Z 0 Z X J G a W x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Y W 5 v X 2 l u a T w v S X R l b V B h d G g + P C 9 J d G V t T G 9 j Y X R p b 2 4 + P F N 0 Y W J s Z U V u d H J p Z X M + P E V u d H J 5 I F R 5 c G U 9 I k F k Z G V k V G 9 E Y X R h T W 9 k Z W w i I F Z h b H V l P S J s M C I g L z 4 8 R W 5 0 c n k g V H l w Z T 0 i Q n V m Z m V y T m V 4 d F J l Z n J l c 2 g i I F Z h b H V l P S J s M S I g L z 4 8 R W 5 0 c n k g V H l w Z T 0 i R m l s b E N v d W 5 0 I i B W Y W x 1 Z T 0 i b D E i I C 8 + P E V u d H J 5 I F R 5 c G U 9 I k Z p b G x F b m F i b G V k I i B W Y W x 1 Z T 0 i b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c t M D V U M T c 6 M T I 6 M D U u N z c 5 O T g x M 1 o i I C 8 + P E V u d H J 5 I F R 5 c G U 9 I k Z p b G x D b 2 x 1 b W 5 U e X B l c y I g V m F s d W U 9 I n N C Z z 0 9 I i A v P j x F b n R y e S B U e X B l P S J G a W x s Q 2 9 s d W 1 u T m F t Z X M i I F Z h b H V l P S J z W y Z x d W 9 0 O 2 F u b 1 9 p b m k m c X V v d D t d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U b 0 R h d G F N b 2 R l b E V u Y W J s Z W Q i I F Z h b H V l P S J s M C I g L z 4 8 R W 5 0 c n k g V H l w Z T 0 i S X N Q c m l 2 Y X R l I i B W Y W x 1 Z T 0 i b D A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F u b 1 9 p b m k v Q X V 0 b 1 J l b W 9 2 Z W R D b 2 x 1 b W 5 z M S 5 7 Y W 5 v X 2 l u a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h b m 9 f a W 5 p L 0 F 1 d G 9 S Z W 1 v d m V k Q 2 9 s d W 1 u c z E u e 2 F u b 1 9 p b m k s M H 0 m c X V v d D t d L C Z x d W 9 0 O 1 J l b G F 0 a W 9 u c 2 h p c E l u Z m 8 m c X V v d D s 6 W 1 1 9 I i A v P j x F b n R y e S B U e X B l P S J S Z X N 1 b H R U e X B l I i B W Y W x 1 Z T 0 i c 1 R l e H Q i I C 8 + P E V u d H J 5 I F R 5 c G U 9 I k 5 h d m l n Y X R p b 2 5 T d G V w T m F t Z S I g V m F s d W U 9 I n N O Y X Z l Z 2 H D p 8 O j b y I g L z 4 8 R W 5 0 c n k g V H l w Z T 0 i R m l s b E 9 i a m V j d F R 5 c G U i I F Z h b H V l P S J z Q 2 9 u b m V j d G l v b k 9 u b H k i I C 8 + P E V u d H J 5 I F R 5 c G U 9 I k 5 h b W V V c G R h d G V k Q W Z 0 Z X J G a W x s I i B W Y W x 1 Z T 0 i b D A i I C 8 + P E V u d H J 5 I F R 5 c G U 9 I k x v Y W R l Z F R v Q W 5 h b H l z a X N T Z X J 2 a W N l c y I g V m F s d W U 9 I m w w I i A v P j w v U 3 R h Y m x l R W 5 0 c m l l c z 4 8 L 0 l 0 Z W 0 + P E l 0 Z W 0 + P E l 0 Z W 1 M b 2 N h d G l v b j 4 8 S X R l b V R 5 c G U + R m 9 y b X V s Y T w v S X R l b V R 5 c G U + P E l 0 Z W 1 Q Y X R o P l N l Y 3 R p b 2 4 x L 2 1 l c 1 9 p b m k 8 L 0 l 0 Z W 1 Q Y X R o P j w v S X R l b U x v Y 2 F 0 a W 9 u P j x T d G F i b G V F b n R y a W V z P j x F b n R y e S B U e X B l P S J B Z G R l Z F R v R G F 0 Y U 1 v Z G V s I i B W Y W x 1 Z T 0 i b D A i I C 8 + P E V u d H J 5 I F R 5 c G U 9 I k J 1 Z m Z l c k 5 l e H R S Z W Z y Z X N o I i B W Y W x 1 Z T 0 i b D E i I C 8 + P E V u d H J 5 I F R 5 c G U 9 I k Z p b G x D b 3 V u d C I g V m F s d W U 9 I m w x I i A v P j x F b n R y e S B U e X B l P S J G a W x s R W 5 h Y m x l Z C I g V m F s d W U 9 I m w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3 L T A 1 V D E 3 O j E y O j A 1 L j c 4 O T Y 0 N D V a I i A v P j x F b n R y e S B U e X B l P S J G a W x s Q 2 9 s d W 1 u V H l w Z X M i I F Z h b H V l P S J z Q m c 9 P S I g L z 4 8 R W 5 0 c n k g V H l w Z T 0 i R m l s b E N v b H V t b k 5 h b W V z I i B W Y W x 1 Z T 0 i c 1 s m c X V v d D t t Z X N f a W 5 p J n F 1 b 3 Q 7 X S I g L z 4 8 R W 5 0 c n k g V H l w Z T 0 i R m l s b G V k Q 2 9 t c G x l d G V S Z X N 1 b H R U b 1 d v c m t z a G V l d C I g V m F s d W U 9 I m w x I i A v P j x F b n R y e S B U e X B l P S J G a W x s U 3 R h d H V z I i B W Y W x 1 Z T 0 i c 0 N v b X B s Z X R l I i A v P j x F b n R y e S B U e X B l P S J G a W x s V G 9 E Y X R h T W 9 k Z W x F b m F i b G V k I i B W Y W x 1 Z T 0 i b D A i I C 8 + P E V u d H J 5 I F R 5 c G U 9 I k l z U H J p d m F 0 Z S I g V m F s d W U 9 I m w w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Z X N f a W 5 p L 0 F 1 d G 9 S Z W 1 v d m V k Q 2 9 s d W 1 u c z E u e 2 1 l c 1 9 p b m k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b W V z X 2 l u a S 9 B d X R v U m V t b 3 Z l Z E N v b H V t b n M x L n t t Z X N f a W 5 p L D B 9 J n F 1 b 3 Q 7 X S w m c X V v d D t S Z W x h d G l v b n N o a X B J b m Z v J n F 1 b 3 Q 7 O l t d f S I g L z 4 8 R W 5 0 c n k g V H l w Z T 0 i U m V z d W x 0 V H l w Z S I g V m F s d W U 9 I n N U Z X h 0 I i A v P j x F b n R y e S B U e X B l P S J O Y X Z p Z 2 F 0 a W 9 u U 3 R l c E 5 h b W U i I F Z h b H V l P S J z T m F 2 Z W d h w 6 f D o 2 8 i I C 8 + P E V u d H J 5 I F R 5 c G U 9 I k Z p b G x P Y m p l Y 3 R U e X B l I i B W Y W x 1 Z T 0 i c 0 N v b m 5 l Y 3 R p b 2 5 P b m x 5 I i A v P j x F b n R y e S B U e X B l P S J O Y W 1 l V X B k Y X R l Z E F m d G V y R m l s b C I g V m F s d W U 9 I m w w I i A v P j x F b n R y e S B U e X B l P S J M b 2 F k Z W R U b 0 F u Y W x 5 c 2 l z U 2 V y d m l j Z X M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h b m 9 f Z m l t P C 9 J d G V t U G F 0 a D 4 8 L 0 l 0 Z W 1 M b 2 N h d G l v b j 4 8 U 3 R h Y m x l R W 5 0 c m l l c z 4 8 R W 5 0 c n k g V H l w Z T 0 i Q W R k Z W R U b 0 R h d G F N b 2 R l b C I g V m F s d W U 9 I m w w I i A v P j x F b n R y e S B U e X B l P S J C d W Z m Z X J O Z X h 0 U m V m c m V z a C I g V m F s d W U 9 I m w x I i A v P j x F b n R y e S B U e X B l P S J G a W x s Q 2 9 1 b n Q i I F Z h b H V l P S J s M S I g L z 4 8 R W 5 0 c n k g V H l w Z T 0 i R m l s b E V u Y W J s Z W Q i I F Z h b H V l P S J s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N y 0 w N V Q x N z o x M j o w N S 4 3 O T k 3 M D U 0 W i I g L z 4 8 R W 5 0 c n k g V H l w Z T 0 i R m l s b E N v b H V t b l R 5 c G V z I i B W Y W x 1 Z T 0 i c 0 J n P T 0 i I C 8 + P E V u d H J 5 I F R 5 c G U 9 I k Z p b G x D b 2 x 1 b W 5 O Y W 1 l c y I g V m F s d W U 9 I n N b J n F 1 b 3 Q 7 Y W 5 v X 2 Z p b S Z x d W 9 0 O 1 0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F R v R G F 0 Y U 1 v Z G V s R W 5 h Y m x l Z C I g V m F s d W U 9 I m w w I i A v P j x F b n R y e S B U e X B l P S J J c 1 B y a X Z h d G U i I F Z h b H V l P S J s M C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W 5 v X 2 Z p b S 9 B d X R v U m V t b 3 Z l Z E N v b H V t b n M x L n t h b m 9 f Z m l t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2 F u b 1 9 m a W 0 v Q X V 0 b 1 J l b W 9 2 Z W R D b 2 x 1 b W 5 z M S 5 7 Y W 5 v X 2 Z p b S w w f S Z x d W 9 0 O 1 0 s J n F 1 b 3 Q 7 U m V s Y X R p b 2 5 z a G l w S W 5 m b y Z x d W 9 0 O z p b X X 0 i I C 8 + P E V u d H J 5 I F R 5 c G U 9 I l J l c 3 V s d F R 5 c G U i I F Z h b H V l P S J z V G V 4 d C I g L z 4 8 R W 5 0 c n k g V H l w Z T 0 i T m F 2 a W d h d G l v b l N 0 Z X B O Y W 1 l I i B W Y W x 1 Z T 0 i c 0 5 h d m V n Y c O n w 6 N v I i A v P j x F b n R y e S B U e X B l P S J G a W x s T 2 J q Z W N 0 V H l w Z S I g V m F s d W U 9 I n N D b 2 5 u Z W N 0 a W 9 u T 2 5 s e S I g L z 4 8 R W 5 0 c n k g V H l w Z T 0 i T m F t Z V V w Z G F 0 Z W R B Z n R l c k Z p b G w i I F Z h b H V l P S J s M C I g L z 4 8 R W 5 0 c n k g V H l w Z T 0 i T G 9 h Z G V k V G 9 B b m F s e X N p c 1 N l c n Z p Y 2 V z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b W V z X 2 Z p b T w v S X R l b V B h d G g + P C 9 J d G V t T G 9 j Y X R p b 2 4 + P F N 0 Y W J s Z U V u d H J p Z X M + P E V u d H J 5 I F R 5 c G U 9 I k F k Z G V k V G 9 E Y X R h T W 9 k Z W w i I F Z h b H V l P S J s M C I g L z 4 8 R W 5 0 c n k g V H l w Z T 0 i Q n V m Z m V y T m V 4 d F J l Z n J l c 2 g i I F Z h b H V l P S J s M S I g L z 4 8 R W 5 0 c n k g V H l w Z T 0 i R m l s b E N v d W 5 0 I i B W Y W x 1 Z T 0 i b D E i I C 8 + P E V u d H J 5 I F R 5 c G U 9 I k Z p b G x F b m F i b G V k I i B W Y W x 1 Z T 0 i b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c t M D V U M T c 6 M T I 6 M D U u O D A 5 O T I 4 N 1 o i I C 8 + P E V u d H J 5 I F R 5 c G U 9 I k Z p b G x D b 2 x 1 b W 5 U e X B l c y I g V m F s d W U 9 I n N C Z z 0 9 I i A v P j x F b n R y e S B U e X B l P S J G a W x s Q 2 9 s d W 1 u T m F t Z X M i I F Z h b H V l P S J z W y Z x d W 9 0 O 2 1 l c 1 9 m a W 0 m c X V v d D t d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U b 0 R h d G F N b 2 R l b E V u Y W J s Z W Q i I F Z h b H V l P S J s M C I g L z 4 8 R W 5 0 c n k g V H l w Z T 0 i S X N Q c m l 2 Y X R l I i B W Y W x 1 Z T 0 i b D A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1 l c 1 9 m a W 0 v Q X V 0 b 1 J l b W 9 2 Z W R D b 2 x 1 b W 5 z M S 5 7 b W V z X 2 Z p b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t Z X N f Z m l t L 0 F 1 d G 9 S Z W 1 v d m V k Q 2 9 s d W 1 u c z E u e 2 1 l c 1 9 m a W 0 s M H 0 m c X V v d D t d L C Z x d W 9 0 O 1 J l b G F 0 a W 9 u c 2 h p c E l u Z m 8 m c X V v d D s 6 W 1 1 9 I i A v P j x F b n R y e S B U e X B l P S J S Z X N 1 b H R U e X B l I i B W Y W x 1 Z T 0 i c 1 R l e H Q i I C 8 + P E V u d H J 5 I F R 5 c G U 9 I k 5 h d m l n Y X R p b 2 5 T d G V w T m F t Z S I g V m F s d W U 9 I n N O Y X Z l Z 2 H D p 8 O j b y I g L z 4 8 R W 5 0 c n k g V H l w Z T 0 i R m l s b E 9 i a m V j d F R 5 c G U i I F Z h b H V l P S J z Q 2 9 u b m V j d G l v b k 9 u b H k i I C 8 + P E V u d H J 5 I F R 5 c G U 9 I k 5 h b W V V c G R h d G V k Q W Z 0 Z X J G a W x s I i B W Y W x 1 Z T 0 i b D A i I C 8 + P E V u d H J 5 I F R 5 c G U 9 I k x v Y W R l Z F R v Q W 5 h b H l z a X N T Z X J 2 a W N l c y I g V m F s d W U 9 I m w w I i A v P j w v U 3 R h Y m x l R W 5 0 c m l l c z 4 8 L 0 l 0 Z W 0 + P E l 0 Z W 0 + P E l 0 Z W 1 M b 2 N h d G l v b j 4 8 S X R l b V R 5 c G U + R m 9 y b X V s Y T w v S X R l b V R 5 c G U + P E l 0 Z W 1 Q Y X R o P l N l Y 3 R p b 2 4 x L 3 R y Y W 5 z b W l z c y V D M y V B M 2 8 8 L 0 l 0 Z W 1 Q Y X R o P j w v S X R l b U x v Y 2 F 0 a W 9 u P j x T d G F i b G V F b n R y a W V z P j x F b n R y e S B U e X B l P S J B Z G R l Z F R v R G F 0 Y U 1 v Z G V s I i B W Y W x 1 Z T 0 i b D A i I C 8 + P E V u d H J 5 I F R 5 c G U 9 I k J 1 Z m Z l c k 5 l e H R S Z W Z y Z X N o I i B W Y W x 1 Z T 0 i b D E i I C 8 + P E V u d H J 5 I F R 5 c G U 9 I k Z p b G x D b 3 V u d C I g V m F s d W U 9 I m w x I i A v P j x F b n R y e S B U e X B l P S J G a W x s R W 5 h Y m x l Z C I g V m F s d W U 9 I m w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3 L T A 1 V D E 3 O j E y O j A 1 L j g y M T M 2 O T h a I i A v P j x F b n R y e S B U e X B l P S J G a W x s Q 2 9 s d W 1 u V H l w Z X M i I F Z h b H V l P S J z Q m c 9 P S I g L z 4 8 R W 5 0 c n k g V H l w Z T 0 i R m l s b E N v b H V t b k 5 h b W V z I i B W Y W x 1 Z T 0 i c 1 s m c X V v d D t 0 c m F u c 2 1 p c 3 P D o 2 8 m c X V v d D t d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U b 0 R h d G F N b 2 R l b E V u Y W J s Z W Q i I F Z h b H V l P S J s M C I g L z 4 8 R W 5 0 c n k g V H l w Z T 0 i S X N Q c m l 2 Y X R l I i B W Y W x 1 Z T 0 i b D A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R y Y W 5 z b W l z c 8 O j b y 9 B d X R v U m V t b 3 Z l Z E N v b H V t b n M x L n t 0 c m F u c 2 1 p c 3 P D o 2 8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d H J h b n N t a X N z w 6 N v L 0 F 1 d G 9 S Z W 1 v d m V k Q 2 9 s d W 1 u c z E u e 3 R y Y W 5 z b W l z c 8 O j b y w w f S Z x d W 9 0 O 1 0 s J n F 1 b 3 Q 7 U m V s Y X R p b 2 5 z a G l w S W 5 m b y Z x d W 9 0 O z p b X X 0 i I C 8 + P E V u d H J 5 I F R 5 c G U 9 I l J l c 3 V s d F R 5 c G U i I F Z h b H V l P S J z V G V 4 d C I g L z 4 8 R W 5 0 c n k g V H l w Z T 0 i T m F 2 a W d h d G l v b l N 0 Z X B O Y W 1 l I i B W Y W x 1 Z T 0 i c 0 5 h d m V n Y c O n w 6 N v I i A v P j x F b n R y e S B U e X B l P S J G a W x s T 2 J q Z W N 0 V H l w Z S I g V m F s d W U 9 I n N D b 2 5 u Z W N 0 a W 9 u T 2 5 s e S I g L z 4 8 R W 5 0 c n k g V H l w Z T 0 i T m F t Z V V w Z G F 0 Z W R B Z n R l c k Z p b G w i I F Z h b H V l P S J s M C I g L z 4 8 R W 5 0 c n k g V H l w Z T 0 i T G 9 h Z G V k V G 9 B b m F s e X N p c 1 N l c n Z p Y 2 V z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Y 2 5 w a i 9 P c m l n Z W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n B q L 1 R p c G 8 l M j B B b H R l c m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F u b 1 9 p b m k v T 3 J p Z 2 V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W 5 v X 2 l u a S 9 U a X B v J T I w Q W x 0 Z X J h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Z X N f a W 5 p L 0 9 y a W d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1 l c 1 9 p b m k v V G l w b y U y M E F s d G V y Y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W 5 v X 2 Z p b S 9 P c m l n Z W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b m 9 f Z m l t L 1 R p c G 8 l M j B B b H R l c m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1 l c 1 9 m a W 0 v T 3 J p Z 2 V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W V z X 2 Z p b S 9 U a X B v J T I w Q W x 0 Z X J h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c m F u c 2 1 p c 3 M l Q z M l Q T N v L 0 9 y a W d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y Y W 5 z b W l z c y V D M y V B M 2 8 v V G l w b y U y M E F s d G V y Y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H J h b n N t a X N z J U M z J U E z b y 9 U c m F u c 2 1 p c 3 M l Q z M l Q T N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W V z X 2 Z p b S 9 N J U M z J U F B c y U y M G Z p b m F s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W 5 v X 2 Z p b S 9 B b m 8 l M j B m a W 5 h b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1 l c 1 9 p b m k v T S V D M y V B Q X M l M j B p b m l j a W F s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W 5 v X 2 l u a S 9 B b m 8 l M j B p b m l j a W F s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5 w a i 9 D T l B K J T I w b W F 0 c m l 6 P C 9 J d G V t U G F 0 a D 4 8 L 0 l 0 Z W 1 M b 2 N h d G l v b j 4 8 U 3 R h Y m x l R W 5 0 c m l l c y A v P j w v S X R l b T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F 1 Z X J 5 R 3 J v d X B z I i B W Y W x 1 Z T 0 i c 0 F B Q U F B Q T 0 9 I i A v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5 G Z S U y M H h t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O Y X Z p Z 2 F 0 a W 9 u U 3 R l c E 5 h b W U i I F Z h b H V l P S J z T m F 2 Z W d h w 6 f D o 2 8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G x h b m l s a G E y I i A v P j x F b n R y e S B U e X B l P S J G a W x s V G 9 E Y X R h T W 9 k Z W x F b m F i b G V k I i B W Y W x 1 Z T 0 i b D A i I C 8 + P E V u d H J 5 I F R 5 c G U 9 I k x v Y W R l Z F R v Q W 5 h b H l z a X N T Z X J 2 a W N l c y I g V m F s d W U 9 I m w w I i A v P j x F b n R y e S B U e X B l P S J G a W x s Z W R D b 2 1 w b G V 0 Z V J l c 3 V s d F R v V 2 9 y a 3 N o Z W V 0 I i B W Y W x 1 Z T 0 i b D A i I C 8 + P E V u d H J 5 I F R 5 c G U 9 I l F 1 Z X J 5 S U Q i I F Z h b H V l P S J z M G Y z Z D k x Y j g t Y 2 U 4 Z C 0 0 Z T I 0 L W I z N T E t O T I 4 O T Y w Z T d m O T h k I i A v P j x F b n R y e S B U e X B l P S J G a W x s T 2 J q Z W N 0 V H l w Z S I g V m F s d W U 9 I n N D b 2 5 u Z W N 0 a W 9 u T 2 5 s e S I g L z 4 8 R W 5 0 c n k g V H l w Z T 0 i R m l s b E x h c 3 R V c G R h d G V k I i B W Y W x 1 Z T 0 i Z D I w M j M t M D g t M T d U M T U 6 M j Q 6 N T Q u M j c 0 N T M 3 M V o i I C 8 + P E V u d H J 5 I F R 5 c G U 9 I k Z p b G x D b 2 x 1 b W 5 U e X B l c y I g V m F s d W U 9 I n N C Z 1 l H Q m d Z R 0 J n W U d C Z 1 l H Q m d Z R 0 J n W U d C Z 1 l H Q m d Z R 0 J n W U d C Z 1 l H Q X d N Q 0 J n W U d C Z 0 l D Q W c 9 P S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k Z p b G x D b 2 x 1 b W 5 O Y W 1 l c y I g V m F s d W U 9 I n N b J n F 1 b 3 Q 7 c m V n a X N 0 c m 8 m c X V v d D s s J n F 1 b 3 Q 7 Y 2 F t c G 8 y J n F 1 b 3 Q 7 L C Z x d W 9 0 O 2 N h b X B v M y Z x d W 9 0 O y w m c X V v d D t j Y W 1 w b z Q m c X V v d D s s J n F 1 b 3 Q 7 Y 2 F t c G 8 1 J n F 1 b 3 Q 7 L C Z x d W 9 0 O 2 N h b X B v N i Z x d W 9 0 O y w m c X V v d D t j Y W 1 w b z c m c X V v d D s s J n F 1 b 3 Q 7 Y 2 F t c G 8 4 J n F 1 b 3 Q 7 L C Z x d W 9 0 O 2 N h b X B v O S Z x d W 9 0 O y w m c X V v d D t j Y W 1 w b z E w J n F 1 b 3 Q 7 L C Z x d W 9 0 O 2 N h b X B v M T E m c X V v d D s s J n F 1 b 3 Q 7 Y 2 F t c G 8 x M i Z x d W 9 0 O y w m c X V v d D t j Y W 1 w b z E z J n F 1 b 3 Q 7 L C Z x d W 9 0 O 2 N h b X B v M T Q m c X V v d D s s J n F 1 b 3 Q 7 Y 2 F t c G 8 x N S Z x d W 9 0 O y w m c X V v d D t j Y W 1 w b z E 2 J n F 1 b 3 Q 7 L C Z x d W 9 0 O 2 N h b X B v M T c m c X V v d D s s J n F 1 b 3 Q 7 Y 2 F t c G 8 x O C Z x d W 9 0 O y w m c X V v d D t j Y W 1 w b z E 5 J n F 1 b 3 Q 7 L C Z x d W 9 0 O 2 N h b X B v M j A m c X V v d D s s J n F 1 b 3 Q 7 Y 2 F t c G 8 y M S Z x d W 9 0 O y w m c X V v d D t j Y W 1 w b z I y J n F 1 b 3 Q 7 L C Z x d W 9 0 O 2 N h b X B v M j M m c X V v d D s s J n F 1 b 3 Q 7 Y 2 F t c G 8 y N C Z x d W 9 0 O y w m c X V v d D t j Y W 1 w b z I 1 J n F 1 b 3 Q 7 L C Z x d W 9 0 O 2 N h b X B v M j Y m c X V v d D s s J n F 1 b 3 Q 7 Y 2 F t c G 8 y N y Z x d W 9 0 O y w m c X V v d D t j Y W 1 w b z I 4 J n F 1 b 3 Q 7 L C Z x d W 9 0 O 2 N h b X B v M j k m c X V v d D s s J n F 1 b 3 Q 7 Y 2 F t c G 8 z M C Z x d W 9 0 O y w m c X V v d D t p Z C Z x d W 9 0 O y w m c X V v d D t p Z G J s b 2 N v c G F p J n F 1 b 3 Q 7 L C Z x d W 9 0 O 2 R p Y S Z x d W 9 0 O y w m c X V v d D t j a G F 2 Z S Z x d W 9 0 O y w m c X V v d D t 0 a X B v J n F 1 b 3 Q 7 L C Z x d W 9 0 O 2 N u c G p w Y W k m c X V v d D s s J n F 1 b 3 Q 7 Y 2 5 w a i Z x d W 9 0 O y w m c X V v d D t t b 2 R l b G 8 m c X V v d D s s J n F 1 b 3 Q 7 Y W 5 v J n F 1 b 3 Q 7 L C Z x d W 9 0 O 2 1 l c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R m U g e G 1 s L 0 F 1 d G 9 S Z W 1 v d m V k Q 2 9 s d W 1 u c z E u e 3 J l Z 2 l z d H J v L D B 9 J n F 1 b 3 Q 7 L C Z x d W 9 0 O 1 N l Y 3 R p b 2 4 x L 0 5 G Z S B 4 b W w v Q X V 0 b 1 J l b W 9 2 Z W R D b 2 x 1 b W 5 z M S 5 7 Y 2 F t c G 8 y L D F 9 J n F 1 b 3 Q 7 L C Z x d W 9 0 O 1 N l Y 3 R p b 2 4 x L 0 5 G Z S B 4 b W w v Q X V 0 b 1 J l b W 9 2 Z W R D b 2 x 1 b W 5 z M S 5 7 Y 2 F t c G 8 z L D J 9 J n F 1 b 3 Q 7 L C Z x d W 9 0 O 1 N l Y 3 R p b 2 4 x L 0 5 G Z S B 4 b W w v Q X V 0 b 1 J l b W 9 2 Z W R D b 2 x 1 b W 5 z M S 5 7 Y 2 F t c G 8 0 L D N 9 J n F 1 b 3 Q 7 L C Z x d W 9 0 O 1 N l Y 3 R p b 2 4 x L 0 5 G Z S B 4 b W w v Q X V 0 b 1 J l b W 9 2 Z W R D b 2 x 1 b W 5 z M S 5 7 Y 2 F t c G 8 1 L D R 9 J n F 1 b 3 Q 7 L C Z x d W 9 0 O 1 N l Y 3 R p b 2 4 x L 0 5 G Z S B 4 b W w v Q X V 0 b 1 J l b W 9 2 Z W R D b 2 x 1 b W 5 z M S 5 7 Y 2 F t c G 8 2 L D V 9 J n F 1 b 3 Q 7 L C Z x d W 9 0 O 1 N l Y 3 R p b 2 4 x L 0 5 G Z S B 4 b W w v Q X V 0 b 1 J l b W 9 2 Z W R D b 2 x 1 b W 5 z M S 5 7 Y 2 F t c G 8 3 L D Z 9 J n F 1 b 3 Q 7 L C Z x d W 9 0 O 1 N l Y 3 R p b 2 4 x L 0 5 G Z S B 4 b W w v Q X V 0 b 1 J l b W 9 2 Z W R D b 2 x 1 b W 5 z M S 5 7 Y 2 F t c G 8 4 L D d 9 J n F 1 b 3 Q 7 L C Z x d W 9 0 O 1 N l Y 3 R p b 2 4 x L 0 5 G Z S B 4 b W w v Q X V 0 b 1 J l b W 9 2 Z W R D b 2 x 1 b W 5 z M S 5 7 Y 2 F t c G 8 5 L D h 9 J n F 1 b 3 Q 7 L C Z x d W 9 0 O 1 N l Y 3 R p b 2 4 x L 0 5 G Z S B 4 b W w v Q X V 0 b 1 J l b W 9 2 Z W R D b 2 x 1 b W 5 z M S 5 7 Y 2 F t c G 8 x M C w 5 f S Z x d W 9 0 O y w m c X V v d D t T Z W N 0 a W 9 u M S 9 O R m U g e G 1 s L 0 F 1 d G 9 S Z W 1 v d m V k Q 2 9 s d W 1 u c z E u e 2 N h b X B v M T E s M T B 9 J n F 1 b 3 Q 7 L C Z x d W 9 0 O 1 N l Y 3 R p b 2 4 x L 0 5 G Z S B 4 b W w v Q X V 0 b 1 J l b W 9 2 Z W R D b 2 x 1 b W 5 z M S 5 7 Y 2 F t c G 8 x M i w x M X 0 m c X V v d D s s J n F 1 b 3 Q 7 U 2 V j d G l v b j E v T k Z l I H h t b C 9 B d X R v U m V t b 3 Z l Z E N v b H V t b n M x L n t j Y W 1 w b z E z L D E y f S Z x d W 9 0 O y w m c X V v d D t T Z W N 0 a W 9 u M S 9 O R m U g e G 1 s L 0 F 1 d G 9 S Z W 1 v d m V k Q 2 9 s d W 1 u c z E u e 2 N h b X B v M T Q s M T N 9 J n F 1 b 3 Q 7 L C Z x d W 9 0 O 1 N l Y 3 R p b 2 4 x L 0 5 G Z S B 4 b W w v Q X V 0 b 1 J l b W 9 2 Z W R D b 2 x 1 b W 5 z M S 5 7 Y 2 F t c G 8 x N S w x N H 0 m c X V v d D s s J n F 1 b 3 Q 7 U 2 V j d G l v b j E v T k Z l I H h t b C 9 B d X R v U m V t b 3 Z l Z E N v b H V t b n M x L n t j Y W 1 w b z E 2 L D E 1 f S Z x d W 9 0 O y w m c X V v d D t T Z W N 0 a W 9 u M S 9 O R m U g e G 1 s L 0 F 1 d G 9 S Z W 1 v d m V k Q 2 9 s d W 1 u c z E u e 2 N h b X B v M T c s M T Z 9 J n F 1 b 3 Q 7 L C Z x d W 9 0 O 1 N l Y 3 R p b 2 4 x L 0 5 G Z S B 4 b W w v Q X V 0 b 1 J l b W 9 2 Z W R D b 2 x 1 b W 5 z M S 5 7 Y 2 F t c G 8 x O C w x N 3 0 m c X V v d D s s J n F 1 b 3 Q 7 U 2 V j d G l v b j E v T k Z l I H h t b C 9 B d X R v U m V t b 3 Z l Z E N v b H V t b n M x L n t j Y W 1 w b z E 5 L D E 4 f S Z x d W 9 0 O y w m c X V v d D t T Z W N 0 a W 9 u M S 9 O R m U g e G 1 s L 0 F 1 d G 9 S Z W 1 v d m V k Q 2 9 s d W 1 u c z E u e 2 N h b X B v M j A s M T l 9 J n F 1 b 3 Q 7 L C Z x d W 9 0 O 1 N l Y 3 R p b 2 4 x L 0 5 G Z S B 4 b W w v Q X V 0 b 1 J l b W 9 2 Z W R D b 2 x 1 b W 5 z M S 5 7 Y 2 F t c G 8 y M S w y M H 0 m c X V v d D s s J n F 1 b 3 Q 7 U 2 V j d G l v b j E v T k Z l I H h t b C 9 B d X R v U m V t b 3 Z l Z E N v b H V t b n M x L n t j Y W 1 w b z I y L D I x f S Z x d W 9 0 O y w m c X V v d D t T Z W N 0 a W 9 u M S 9 O R m U g e G 1 s L 0 F 1 d G 9 S Z W 1 v d m V k Q 2 9 s d W 1 u c z E u e 2 N h b X B v M j M s M j J 9 J n F 1 b 3 Q 7 L C Z x d W 9 0 O 1 N l Y 3 R p b 2 4 x L 0 5 G Z S B 4 b W w v Q X V 0 b 1 J l b W 9 2 Z W R D b 2 x 1 b W 5 z M S 5 7 Y 2 F t c G 8 y N C w y M 3 0 m c X V v d D s s J n F 1 b 3 Q 7 U 2 V j d G l v b j E v T k Z l I H h t b C 9 B d X R v U m V t b 3 Z l Z E N v b H V t b n M x L n t j Y W 1 w b z I 1 L D I 0 f S Z x d W 9 0 O y w m c X V v d D t T Z W N 0 a W 9 u M S 9 O R m U g e G 1 s L 0 F 1 d G 9 S Z W 1 v d m V k Q 2 9 s d W 1 u c z E u e 2 N h b X B v M j Y s M j V 9 J n F 1 b 3 Q 7 L C Z x d W 9 0 O 1 N l Y 3 R p b 2 4 x L 0 5 G Z S B 4 b W w v Q X V 0 b 1 J l b W 9 2 Z W R D b 2 x 1 b W 5 z M S 5 7 Y 2 F t c G 8 y N y w y N n 0 m c X V v d D s s J n F 1 b 3 Q 7 U 2 V j d G l v b j E v T k Z l I H h t b C 9 B d X R v U m V t b 3 Z l Z E N v b H V t b n M x L n t j Y W 1 w b z I 4 L D I 3 f S Z x d W 9 0 O y w m c X V v d D t T Z W N 0 a W 9 u M S 9 O R m U g e G 1 s L 0 F 1 d G 9 S Z W 1 v d m V k Q 2 9 s d W 1 u c z E u e 2 N h b X B v M j k s M j h 9 J n F 1 b 3 Q 7 L C Z x d W 9 0 O 1 N l Y 3 R p b 2 4 x L 0 5 G Z S B 4 b W w v Q X V 0 b 1 J l b W 9 2 Z W R D b 2 x 1 b W 5 z M S 5 7 Y 2 F t c G 8 z M C w y O X 0 m c X V v d D s s J n F 1 b 3 Q 7 U 2 V j d G l v b j E v T k Z l I H h t b C 9 B d X R v U m V t b 3 Z l Z E N v b H V t b n M x L n t p Z C w z M H 0 m c X V v d D s s J n F 1 b 3 Q 7 U 2 V j d G l v b j E v T k Z l I H h t b C 9 B d X R v U m V t b 3 Z l Z E N v b H V t b n M x L n t p Z G J s b 2 N v c G F p L D M x f S Z x d W 9 0 O y w m c X V v d D t T Z W N 0 a W 9 u M S 9 O R m U g e G 1 s L 0 F 1 d G 9 S Z W 1 v d m V k Q 2 9 s d W 1 u c z E u e 2 R p Y S w z M n 0 m c X V v d D s s J n F 1 b 3 Q 7 U 2 V j d G l v b j E v T k Z l I H h t b C 9 B d X R v U m V t b 3 Z l Z E N v b H V t b n M x L n t j a G F 2 Z S w z M 3 0 m c X V v d D s s J n F 1 b 3 Q 7 U 2 V j d G l v b j E v T k Z l I H h t b C 9 B d X R v U m V t b 3 Z l Z E N v b H V t b n M x L n t 0 a X B v L D M 0 f S Z x d W 9 0 O y w m c X V v d D t T Z W N 0 a W 9 u M S 9 O R m U g e G 1 s L 0 F 1 d G 9 S Z W 1 v d m V k Q 2 9 s d W 1 u c z E u e 2 N u c G p w Y W k s M z V 9 J n F 1 b 3 Q 7 L C Z x d W 9 0 O 1 N l Y 3 R p b 2 4 x L 0 5 G Z S B 4 b W w v Q X V 0 b 1 J l b W 9 2 Z W R D b 2 x 1 b W 5 z M S 5 7 Y 2 5 w a i w z N n 0 m c X V v d D s s J n F 1 b 3 Q 7 U 2 V j d G l v b j E v T k Z l I H h t b C 9 B d X R v U m V t b 3 Z l Z E N v b H V t b n M x L n t t b 2 R l b G 8 s M z d 9 J n F 1 b 3 Q 7 L C Z x d W 9 0 O 1 N l Y 3 R p b 2 4 x L 0 5 G Z S B 4 b W w v Q X V 0 b 1 J l b W 9 2 Z W R D b 2 x 1 b W 5 z M S 5 7 Y W 5 v L D M 4 f S Z x d W 9 0 O y w m c X V v d D t T Z W N 0 a W 9 u M S 9 O R m U g e G 1 s L 0 F 1 d G 9 S Z W 1 v d m V k Q 2 9 s d W 1 u c z E u e 2 1 l c y w z O X 0 m c X V v d D t d L C Z x d W 9 0 O 0 N v b H V t b k N v d W 5 0 J n F 1 b 3 Q 7 O j Q w L C Z x d W 9 0 O 0 t l e U N v b H V t b k 5 h b W V z J n F 1 b 3 Q 7 O l t d L C Z x d W 9 0 O 0 N v b H V t b k l k Z W 5 0 a X R p Z X M m c X V v d D s 6 W y Z x d W 9 0 O 1 N l Y 3 R p b 2 4 x L 0 5 G Z S B 4 b W w v Q X V 0 b 1 J l b W 9 2 Z W R D b 2 x 1 b W 5 z M S 5 7 c m V n a X N 0 c m 8 s M H 0 m c X V v d D s s J n F 1 b 3 Q 7 U 2 V j d G l v b j E v T k Z l I H h t b C 9 B d X R v U m V t b 3 Z l Z E N v b H V t b n M x L n t j Y W 1 w b z I s M X 0 m c X V v d D s s J n F 1 b 3 Q 7 U 2 V j d G l v b j E v T k Z l I H h t b C 9 B d X R v U m V t b 3 Z l Z E N v b H V t b n M x L n t j Y W 1 w b z M s M n 0 m c X V v d D s s J n F 1 b 3 Q 7 U 2 V j d G l v b j E v T k Z l I H h t b C 9 B d X R v U m V t b 3 Z l Z E N v b H V t b n M x L n t j Y W 1 w b z Q s M 3 0 m c X V v d D s s J n F 1 b 3 Q 7 U 2 V j d G l v b j E v T k Z l I H h t b C 9 B d X R v U m V t b 3 Z l Z E N v b H V t b n M x L n t j Y W 1 w b z U s N H 0 m c X V v d D s s J n F 1 b 3 Q 7 U 2 V j d G l v b j E v T k Z l I H h t b C 9 B d X R v U m V t b 3 Z l Z E N v b H V t b n M x L n t j Y W 1 w b z Y s N X 0 m c X V v d D s s J n F 1 b 3 Q 7 U 2 V j d G l v b j E v T k Z l I H h t b C 9 B d X R v U m V t b 3 Z l Z E N v b H V t b n M x L n t j Y W 1 w b z c s N n 0 m c X V v d D s s J n F 1 b 3 Q 7 U 2 V j d G l v b j E v T k Z l I H h t b C 9 B d X R v U m V t b 3 Z l Z E N v b H V t b n M x L n t j Y W 1 w b z g s N 3 0 m c X V v d D s s J n F 1 b 3 Q 7 U 2 V j d G l v b j E v T k Z l I H h t b C 9 B d X R v U m V t b 3 Z l Z E N v b H V t b n M x L n t j Y W 1 w b z k s O H 0 m c X V v d D s s J n F 1 b 3 Q 7 U 2 V j d G l v b j E v T k Z l I H h t b C 9 B d X R v U m V t b 3 Z l Z E N v b H V t b n M x L n t j Y W 1 w b z E w L D l 9 J n F 1 b 3 Q 7 L C Z x d W 9 0 O 1 N l Y 3 R p b 2 4 x L 0 5 G Z S B 4 b W w v Q X V 0 b 1 J l b W 9 2 Z W R D b 2 x 1 b W 5 z M S 5 7 Y 2 F t c G 8 x M S w x M H 0 m c X V v d D s s J n F 1 b 3 Q 7 U 2 V j d G l v b j E v T k Z l I H h t b C 9 B d X R v U m V t b 3 Z l Z E N v b H V t b n M x L n t j Y W 1 w b z E y L D E x f S Z x d W 9 0 O y w m c X V v d D t T Z W N 0 a W 9 u M S 9 O R m U g e G 1 s L 0 F 1 d G 9 S Z W 1 v d m V k Q 2 9 s d W 1 u c z E u e 2 N h b X B v M T M s M T J 9 J n F 1 b 3 Q 7 L C Z x d W 9 0 O 1 N l Y 3 R p b 2 4 x L 0 5 G Z S B 4 b W w v Q X V 0 b 1 J l b W 9 2 Z W R D b 2 x 1 b W 5 z M S 5 7 Y 2 F t c G 8 x N C w x M 3 0 m c X V v d D s s J n F 1 b 3 Q 7 U 2 V j d G l v b j E v T k Z l I H h t b C 9 B d X R v U m V t b 3 Z l Z E N v b H V t b n M x L n t j Y W 1 w b z E 1 L D E 0 f S Z x d W 9 0 O y w m c X V v d D t T Z W N 0 a W 9 u M S 9 O R m U g e G 1 s L 0 F 1 d G 9 S Z W 1 v d m V k Q 2 9 s d W 1 u c z E u e 2 N h b X B v M T Y s M T V 9 J n F 1 b 3 Q 7 L C Z x d W 9 0 O 1 N l Y 3 R p b 2 4 x L 0 5 G Z S B 4 b W w v Q X V 0 b 1 J l b W 9 2 Z W R D b 2 x 1 b W 5 z M S 5 7 Y 2 F t c G 8 x N y w x N n 0 m c X V v d D s s J n F 1 b 3 Q 7 U 2 V j d G l v b j E v T k Z l I H h t b C 9 B d X R v U m V t b 3 Z l Z E N v b H V t b n M x L n t j Y W 1 w b z E 4 L D E 3 f S Z x d W 9 0 O y w m c X V v d D t T Z W N 0 a W 9 u M S 9 O R m U g e G 1 s L 0 F 1 d G 9 S Z W 1 v d m V k Q 2 9 s d W 1 u c z E u e 2 N h b X B v M T k s M T h 9 J n F 1 b 3 Q 7 L C Z x d W 9 0 O 1 N l Y 3 R p b 2 4 x L 0 5 G Z S B 4 b W w v Q X V 0 b 1 J l b W 9 2 Z W R D b 2 x 1 b W 5 z M S 5 7 Y 2 F t c G 8 y M C w x O X 0 m c X V v d D s s J n F 1 b 3 Q 7 U 2 V j d G l v b j E v T k Z l I H h t b C 9 B d X R v U m V t b 3 Z l Z E N v b H V t b n M x L n t j Y W 1 w b z I x L D I w f S Z x d W 9 0 O y w m c X V v d D t T Z W N 0 a W 9 u M S 9 O R m U g e G 1 s L 0 F 1 d G 9 S Z W 1 v d m V k Q 2 9 s d W 1 u c z E u e 2 N h b X B v M j I s M j F 9 J n F 1 b 3 Q 7 L C Z x d W 9 0 O 1 N l Y 3 R p b 2 4 x L 0 5 G Z S B 4 b W w v Q X V 0 b 1 J l b W 9 2 Z W R D b 2 x 1 b W 5 z M S 5 7 Y 2 F t c G 8 y M y w y M n 0 m c X V v d D s s J n F 1 b 3 Q 7 U 2 V j d G l v b j E v T k Z l I H h t b C 9 B d X R v U m V t b 3 Z l Z E N v b H V t b n M x L n t j Y W 1 w b z I 0 L D I z f S Z x d W 9 0 O y w m c X V v d D t T Z W N 0 a W 9 u M S 9 O R m U g e G 1 s L 0 F 1 d G 9 S Z W 1 v d m V k Q 2 9 s d W 1 u c z E u e 2 N h b X B v M j U s M j R 9 J n F 1 b 3 Q 7 L C Z x d W 9 0 O 1 N l Y 3 R p b 2 4 x L 0 5 G Z S B 4 b W w v Q X V 0 b 1 J l b W 9 2 Z W R D b 2 x 1 b W 5 z M S 5 7 Y 2 F t c G 8 y N i w y N X 0 m c X V v d D s s J n F 1 b 3 Q 7 U 2 V j d G l v b j E v T k Z l I H h t b C 9 B d X R v U m V t b 3 Z l Z E N v b H V t b n M x L n t j Y W 1 w b z I 3 L D I 2 f S Z x d W 9 0 O y w m c X V v d D t T Z W N 0 a W 9 u M S 9 O R m U g e G 1 s L 0 F 1 d G 9 S Z W 1 v d m V k Q 2 9 s d W 1 u c z E u e 2 N h b X B v M j g s M j d 9 J n F 1 b 3 Q 7 L C Z x d W 9 0 O 1 N l Y 3 R p b 2 4 x L 0 5 G Z S B 4 b W w v Q X V 0 b 1 J l b W 9 2 Z W R D b 2 x 1 b W 5 z M S 5 7 Y 2 F t c G 8 y O S w y O H 0 m c X V v d D s s J n F 1 b 3 Q 7 U 2 V j d G l v b j E v T k Z l I H h t b C 9 B d X R v U m V t b 3 Z l Z E N v b H V t b n M x L n t j Y W 1 w b z M w L D I 5 f S Z x d W 9 0 O y w m c X V v d D t T Z W N 0 a W 9 u M S 9 O R m U g e G 1 s L 0 F 1 d G 9 S Z W 1 v d m V k Q 2 9 s d W 1 u c z E u e 2 l k L D M w f S Z x d W 9 0 O y w m c X V v d D t T Z W N 0 a W 9 u M S 9 O R m U g e G 1 s L 0 F 1 d G 9 S Z W 1 v d m V k Q 2 9 s d W 1 u c z E u e 2 l k Y m x v Y 2 9 w Y W k s M z F 9 J n F 1 b 3 Q 7 L C Z x d W 9 0 O 1 N l Y 3 R p b 2 4 x L 0 5 G Z S B 4 b W w v Q X V 0 b 1 J l b W 9 2 Z W R D b 2 x 1 b W 5 z M S 5 7 Z G l h L D M y f S Z x d W 9 0 O y w m c X V v d D t T Z W N 0 a W 9 u M S 9 O R m U g e G 1 s L 0 F 1 d G 9 S Z W 1 v d m V k Q 2 9 s d W 1 u c z E u e 2 N o Y X Z l L D M z f S Z x d W 9 0 O y w m c X V v d D t T Z W N 0 a W 9 u M S 9 O R m U g e G 1 s L 0 F 1 d G 9 S Z W 1 v d m V k Q 2 9 s d W 1 u c z E u e 3 R p c G 8 s M z R 9 J n F 1 b 3 Q 7 L C Z x d W 9 0 O 1 N l Y 3 R p b 2 4 x L 0 5 G Z S B 4 b W w v Q X V 0 b 1 J l b W 9 2 Z W R D b 2 x 1 b W 5 z M S 5 7 Y 2 5 w a n B h a S w z N X 0 m c X V v d D s s J n F 1 b 3 Q 7 U 2 V j d G l v b j E v T k Z l I H h t b C 9 B d X R v U m V t b 3 Z l Z E N v b H V t b n M x L n t j b n B q L D M 2 f S Z x d W 9 0 O y w m c X V v d D t T Z W N 0 a W 9 u M S 9 O R m U g e G 1 s L 0 F 1 d G 9 S Z W 1 v d m V k Q 2 9 s d W 1 u c z E u e 2 1 v Z G V s b y w z N 3 0 m c X V v d D s s J n F 1 b 3 Q 7 U 2 V j d G l v b j E v T k Z l I H h t b C 9 B d X R v U m V t b 3 Z l Z E N v b H V t b n M x L n t h b m 8 s M z h 9 J n F 1 b 3 Q 7 L C Z x d W 9 0 O 1 N l Y 3 R p b 2 4 x L 0 5 G Z S B 4 b W w v Q X V 0 b 1 J l b W 9 2 Z W R D b 2 x 1 b W 5 z M S 5 7 b W V z L D M 5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k Z l J T I w e G 1 s L 0 Z v b n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k Z l J T I w L S U y M G V u d H J h Z G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N v b H V t b l R 5 c G V z I i B W Y W x 1 Z T 0 i c 0 N R W U V C Q V l B I i A v P j x F b n R y e S B U e X B l P S J O Y X Z p Z 2 F 0 a W 9 u U 3 R l c E 5 h b W U i I F Z h b H V l P S J z T m F 2 Z W d h w 6 f D o 2 8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A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l Z E N v b X B s Z X R l U m V z d W x 0 V G 9 X b 3 J r c 2 h l Z X Q i I F Z h b H V l P S J s M C I g L z 4 8 R W 5 0 c n k g V H l w Z T 0 i U X V l c n l J R C I g V m F s d W U 9 I n M 4 M z d k M 2 F h Y i 0 0 M D U w L T Q 0 M T c t Y W I 2 Y i 0 5 Y T c 5 N m I y Y z g 1 N m Y i I C 8 + P E V u d H J 5 I F R 5 c G U 9 I k Z p b G x M Y X N 0 V X B k Y X R l Z C I g V m F s d W U 9 I m Q y M D I z L T A 4 L T E 3 V D E 1 O j I 0 O j U 0 L j M w M z E x N D R a I i A v P j x F b n R y e S B U e X B l P S J M b 2 F k Z W R U b 0 F u Y W x 5 c 2 l z U 2 V y d m l j Z X M i I F Z h b H V l P S J s M C I g L z 4 8 R W 5 0 c n k g V H l w Z T 0 i U m V j b 3 Z l c n l U Y X J n Z X R T a G V l d C I g V m F s d W U 9 I n N O R m U g L S B l b n R y Y W R h L X R y Y X R h Z G E i I C 8 + P E V u d H J 5 I F R 5 c G U 9 I k Z p b G x U b 0 R h d G F N b 2 R l b E V u Y W J s Z W Q i I F Z h b H V l P S J s M C I g L z 4 8 R W 5 0 c n k g V H l w Z T 0 i R m l s b E 9 i a m V j d F R 5 c G U i I F Z h b H V l P S J z Q 2 9 u b m V j d G l v b k 9 u b H k i I C 8 + P E V u d H J 5 I F R 5 c G U 9 I k Z p b G x D b 2 x 1 b W 5 O Y W 1 l c y I g V m F s d W U 9 I n N b J n F 1 b 3 Q 7 Y 2 9 t c G V 0 Z W 5 j a W E m c X V v d D s s J n F 1 b 3 Q 7 Y 2 5 w a i Z x d W 9 0 O y w m c X V v d D t x d G Q m c X V v d D s s J n F 1 b 3 Q 7 d m x f a X R l b S Z x d W 9 0 O y w m c X V v d D t j b 2 R f a X R l b S Z x d W 9 0 O y w m c X V v d D t P c m R l b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G Z S A t I G V u d H J h Z G E v R m 9 u d G U u e 2 N v b X B l d G V u Y 2 l h L D B 9 J n F 1 b 3 Q 7 L C Z x d W 9 0 O 1 N l Y 3 R p b 2 4 x L 0 5 G Z S A t I G V u d H J h Z G E v R m 9 u d G U u e 2 N u c G o s M X 0 m c X V v d D s s J n F 1 b 3 Q 7 U 2 V j d G l v b j E v T k Z l I C 0 g Z W 5 0 c m F k Y S 9 G b 2 5 0 Z S 5 7 c X R k L D N 9 J n F 1 b 3 Q 7 L C Z x d W 9 0 O 1 N l Y 3 R p b 2 4 x L 0 5 G Z S A t I G V u d H J h Z G E v R m 9 u d G U u e 3 Z s X 2 l 0 Z W 0 s N H 0 m c X V v d D s s J n F 1 b 3 Q 7 U 2 V j d G l v b j E v c H J v Z H V 0 b 3 M v V G l w b y B B b H R l c m F k b y 5 7 Y 2 9 k X 2 l 0 Z W 0 s M n 0 m c X V v d D s s J n F 1 b 3 Q 7 U 2 V j d G l v b j E v T k Z l I C 0 g Z W 5 0 c m F k Y S 9 Q Z X J z b 2 5 h b G l 6 Y c O n w 6 N v I E F k a W N p b 2 5 h Z G E u e 0 9 y Z G V t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5 G Z S A t I G V u d H J h Z G E v R m 9 u d G U u e 2 N v b X B l d G V u Y 2 l h L D B 9 J n F 1 b 3 Q 7 L C Z x d W 9 0 O 1 N l Y 3 R p b 2 4 x L 0 5 G Z S A t I G V u d H J h Z G E v R m 9 u d G U u e 2 N u c G o s M X 0 m c X V v d D s s J n F 1 b 3 Q 7 U 2 V j d G l v b j E v T k Z l I C 0 g Z W 5 0 c m F k Y S 9 G b 2 5 0 Z S 5 7 c X R k L D N 9 J n F 1 b 3 Q 7 L C Z x d W 9 0 O 1 N l Y 3 R p b 2 4 x L 0 5 G Z S A t I G V u d H J h Z G E v R m 9 u d G U u e 3 Z s X 2 l 0 Z W 0 s N H 0 m c X V v d D s s J n F 1 b 3 Q 7 U 2 V j d G l v b j E v c H J v Z H V 0 b 3 M v V G l w b y B B b H R l c m F k b y 5 7 Y 2 9 k X 2 l 0 Z W 0 s M n 0 m c X V v d D s s J n F 1 b 3 Q 7 U 2 V j d G l v b j E v T k Z l I C 0 g Z W 5 0 c m F k Y S 9 Q Z X J z b 2 5 h b G l 6 Y c O n w 6 N v I E F k a W N p b 2 5 h Z G E u e 0 9 y Z G V t L D V 9 J n F 1 b 3 Q 7 X S w m c X V v d D t S Z W x h d G l v b n N o a X B J b m Z v J n F 1 b 3 Q 7 O l t d f S I g L z 4 8 R W 5 0 c n k g V H l w Z T 0 i R m l s b E V y c m 9 y Q 2 9 k Z S I g V m F s d W U 9 I n N V b m t u b 3 d u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T k Z l J T I w L S U y M G V u d H J h Z G E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e E V 2 b 2 x 1 Y 2 F v U 2 F s Z G 8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C I g L z 4 8 R W 5 0 c n k g V H l w Z T 0 i U m V z d W x 0 V H l w Z S I g V m F s d W U 9 I n N G d W 5 j d G l v b i I g L z 4 8 R W 5 0 c n k g V H l w Z T 0 i T m F t Z V V w Z G F 0 Z W R B Z n R l c k Z p b G w i I F Z h b H V l P S J s M S I g L z 4 8 R W 5 0 c n k g V H l w Z T 0 i T m F 2 a W d h d G l v b l N 0 Z X B O Y W 1 l I i B W Y W x 1 Z T 0 i c 0 5 h d m V n Y c O n w 6 N v I i A v P j x F b n R y e S B U e X B l P S J G a W x s Z W R D b 2 1 w b G V 0 Z V J l c 3 V s d F R v V 2 9 y a 3 N o Z W V 0 I i B W Y W x 1 Z T 0 i b D A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G a W x s T G F z d F V w Z G F 0 Z W Q i I F Z h b H V l P S J k M j A y M y 0 w N y 0 z M V Q x N j o z M D o 0 M C 4 w M z A 1 M z c w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D a G F 2 Z X M l M j B J Q 0 1 T J T I w S V B J J T I w Q z E 3 M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O Y X Z p Z 2 F 0 a W 9 u U 3 R l c E 5 h b W U i I F Z h b H V l P S J z T m F 2 Z W d h w 6 f D o 2 8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g t M T R U M j M 6 M z E 6 M z E u N z k 1 O D U y N l o i I C 8 + P E V u d H J 5 I F R 5 c G U 9 I k Z p b G x l Z E N v b X B s Z X R l U m V z d W x 0 V G 9 X b 3 J r c 2 h l Z X Q i I F Z h b H V l P S J s M S I g L z 4 8 R W 5 0 c n k g V H l w Z T 0 i T G 9 h Z G V k V G 9 B b m F s e X N p c 1 N l c n Z p Y 2 V z I i B W Y W x 1 Z T 0 i b D A i I C 8 + P E V u d H J 5 I F R 5 c G U 9 I k Z p b G x D b 3 V u d C I g V m F s d W U 9 I m w x N z E x I i A v P j x F b n R y e S B U e X B l P S J G a W x s Q 2 9 s d W 1 u V H l w Z X M i I F Z h b H V l P S J z Q 1 F Z R 0 J n W U d C Q V E 9 I i A v P j x F b n R y e S B U e X B l P S J R d W V y e U l E I i B W Y W x 1 Z T 0 i c 2 Q 4 N G N i Z T h l L T g z Y 2 I t N D l i O C 0 5 N G U y L T U 2 M z k 5 M T U 0 M T R j M i I g L z 4 8 R W 5 0 c n k g V H l w Z T 0 i R m l s b E N v b H V t b k 5 h b W V z I i B W Y W x 1 Z T 0 i c 1 s m c X V v d D t j b 2 1 w Z X R l b m N p Y S Z x d W 9 0 O y w m c X V v d D t j a G F 2 Z V 9 u Z m U m c X V v d D s s J n F 1 b 3 Q 7 Y 2 5 w a i Z x d W 9 0 O y w m c X V v d D t j b 2 R f a X R l b S Z x d W 9 0 O y w m c X V v d D t k Z X N j c m l j Y W 8 m c X V v d D s s J n F 1 b 3 Q 7 Y 2 Z v c C Z x d W 9 0 O y w m c X V v d D t x d G Q m c X V v d D s s J n F 1 b 3 Q 7 d m x f a X R l b S Z x d W 9 0 O 1 0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G x h b m l s a G E x I i A v P j x F b n R y e S B U e X B l P S J G a W x s U 3 R h d H V z I i B W Y W x 1 Z T 0 i c 0 N v b X B s Z X R l I i A v P j x F b n R y e S B U e X B l P S J B Z G R l Z F R v R G F 0 Y U 1 v Z G V s I i B W Y W x 1 Z T 0 i b D E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o Y X Z l c y B J Q 0 1 T I E l Q S S B D M T c w L 0 Z v b n R l L n t j b 2 1 w Z X R l b m N p Y S w w f S Z x d W 9 0 O y w m c X V v d D t T Z W N 0 a W 9 u M S 9 D a G F 2 Z X M g S U N N U y B J U E k g Q z E 3 M C 9 G b 2 5 0 Z S 5 7 Y 2 h h d m V f b m Z l L D F 9 J n F 1 b 3 Q 7 L C Z x d W 9 0 O 1 N l Y 3 R p b 2 4 x L 0 N o Y X Z l c y B J Q 0 1 T I E l Q S S B D M T c w L 0 Z v b n R l L n t j b n B q L D J 9 J n F 1 b 3 Q 7 L C Z x d W 9 0 O 1 N l Y 3 R p b 2 4 x L 0 N o Y X Z l c y B J Q 0 1 T I E l Q S S B D M T c w L 0 Z v b n R l L n t j b 2 R f a X R l b S w z f S Z x d W 9 0 O y w m c X V v d D t T Z W N 0 a W 9 u M S 9 D a G F 2 Z X M g S U N N U y B J U E k g Q z E 3 M C 9 G b 2 5 0 Z S 5 7 Z G V z Y 3 J p Y 2 F v L D R 9 J n F 1 b 3 Q 7 L C Z x d W 9 0 O 1 N l Y 3 R p b 2 4 x L 0 N o Y X Z l c y B J Q 0 1 T I E l Q S S B D M T c w L 0 Z v b n R l L n t j Z m 9 w L D V 9 J n F 1 b 3 Q 7 L C Z x d W 9 0 O 1 N l Y 3 R p b 2 4 x L 0 N o Y X Z l c y B J Q 0 1 T I E l Q S S B D M T c w L 0 Z v b n R l L n t x d G Q s N n 0 m c X V v d D s s J n F 1 b 3 Q 7 U 2 V j d G l v b j E v Q 2 h h d m V z I E l D T V M g S V B J I E M x N z A v R m 9 u d G U u e 3 Z s X 2 l 0 Z W 0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Q 2 h h d m V z I E l D T V M g S V B J I E M x N z A v R m 9 u d G U u e 2 N v b X B l d G V u Y 2 l h L D B 9 J n F 1 b 3 Q 7 L C Z x d W 9 0 O 1 N l Y 3 R p b 2 4 x L 0 N o Y X Z l c y B J Q 0 1 T I E l Q S S B D M T c w L 0 Z v b n R l L n t j a G F 2 Z V 9 u Z m U s M X 0 m c X V v d D s s J n F 1 b 3 Q 7 U 2 V j d G l v b j E v Q 2 h h d m V z I E l D T V M g S V B J I E M x N z A v R m 9 u d G U u e 2 N u c G o s M n 0 m c X V v d D s s J n F 1 b 3 Q 7 U 2 V j d G l v b j E v Q 2 h h d m V z I E l D T V M g S V B J I E M x N z A v R m 9 u d G U u e 2 N v Z F 9 p d G V t L D N 9 J n F 1 b 3 Q 7 L C Z x d W 9 0 O 1 N l Y 3 R p b 2 4 x L 0 N o Y X Z l c y B J Q 0 1 T I E l Q S S B D M T c w L 0 Z v b n R l L n t k Z X N j c m l j Y W 8 s N H 0 m c X V v d D s s J n F 1 b 3 Q 7 U 2 V j d G l v b j E v Q 2 h h d m V z I E l D T V M g S V B J I E M x N z A v R m 9 u d G U u e 2 N m b 3 A s N X 0 m c X V v d D s s J n F 1 b 3 Q 7 U 2 V j d G l v b j E v Q 2 h h d m V z I E l D T V M g S V B J I E M x N z A v R m 9 u d G U u e 3 F 0 Z C w 2 f S Z x d W 9 0 O y w m c X V v d D t T Z W N 0 a W 9 u M S 9 D a G F 2 Z X M g S U N N U y B J U E k g Q z E 3 M C 9 G b 2 5 0 Z S 5 7 d m x f a X R l b S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2 h h d m V z J T I w S U N N U y U y M E l Q S S U y M E M x N z A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Q 0 1 T J T I w S V B J J T I w L S U y M E 1 v d m l t Z W 5 0 b 3 M l M j B D M T c w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5 h d m l n Y X R p b 2 5 T d G V w T m F t Z S I g V m F s d W U 9 I n N O Y X Z l Z 2 H D p 8 O j b y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Z W R D b 2 1 w b G V 0 Z V J l c 3 V s d F R v V 2 9 y a 3 N o Z W V 0 I i B W Y W x 1 Z T 0 i b D A i I C 8 + P E V u d H J 5 I F R 5 c G U 9 I l F 1 Z X J 5 S U Q i I F Z h b H V l P S J z M T U w Z D c 5 O D I t Y W E x N y 0 0 Z T A w L W I 2 Z m Y t N z U 0 N W E 4 Y z c 3 Z j I 0 I i A v P j x F b n R y e S B U e X B l P S J S Z W N v d m V y e V R h c m d l d F N o Z W V 0 I i B W Y W x 1 Z T 0 i c 1 B s Y W 5 p b G h h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G 9 h Z G V k V G 9 B b m F s e X N p c 1 N l c n Z p Y 2 V z I i B W Y W x 1 Z T 0 i b D A i I C 8 + P E V u d H J 5 I F R 5 c G U 9 I k Z p b G x M Y X N 0 V X B k Y X R l Z C I g V m F s d W U 9 I m Q y M D I z L T A 4 L T E 1 V D E 5 O j M 2 O j U 3 L j k z O T E 0 M j l a I i A v P j x F b n R y e S B U e X B l P S J G a W x s Q 2 9 1 b n Q i I F Z h b H V l P S J s M T k y I i A v P j x F b n R y e S B U e X B l P S J G a W x s Q 2 9 s d W 1 u V H l w Z X M i I F Z h b H V l P S J z Q 1 F Z R 0 J n W U V C Q U E 9 I i A v P j x F b n R y e S B U e X B l P S J G a W x s Q 2 9 s d W 1 u T m F t Z X M i I F Z h b H V l P S J z W y Z x d W 9 0 O 2 N v b X B l d G V u Y 2 l h J n F 1 b 3 Q 7 L C Z x d W 9 0 O 2 N u c G o m c X V v d D s s J n F 1 b 3 Q 7 Y 2 9 k X 2 l 0 Z W 0 m c X V v d D s s J n F 1 b 3 Q 7 Z G V z Y 3 J p Y 2 F v J n F 1 b 3 Q 7 L C Z x d W 9 0 O 2 N m b 3 A m c X V v d D s s J n F 1 b 3 Q 7 c X R k J n F 1 b 3 Q 7 L C Z x d W 9 0 O 3 Z s X 2 l 0 Z W 0 m c X V v d D s s J n F 1 b 3 Q 7 T c O p Z G l h I H B v b m R l c m F k Y S Z x d W 9 0 O 1 0 i I C 8 + P E V u d H J 5 I F R 5 c G U 9 I k Z p b G x T d G F 0 d X M i I F Z h b H V l P S J z Q 2 9 t c G x l d G U i I C 8 + P E V u d H J 5 I F R 5 c G U 9 I k F k Z G V k V G 9 E Y X R h T W 9 k Z W w i I F Z h b H V l P S J s M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U N N U y B J U E k g L S B N b 3 Z p b W V u d G 9 z I E M x N z A v R m 9 u d G U u e 2 N v b X B l d G V u Y 2 l h L D B 9 J n F 1 b 3 Q 7 L C Z x d W 9 0 O 1 N l Y 3 R p b 2 4 x L 0 l D T V M g S V B J I C 0 g T W 9 2 a W 1 l b n R v c y B D M T c w L 0 Z v b n R l L n t j b n B q L D F 9 J n F 1 b 3 Q 7 L C Z x d W 9 0 O 1 N l Y 3 R p b 2 4 x L 0 l D T V M g S V B J I C 0 g T W 9 2 a W 1 l b n R v c y B D M T c w L 0 Z v b n R l L n t j b 2 R f a X R l b S w y f S Z x d W 9 0 O y w m c X V v d D t T Z W N 0 a W 9 u M S 9 J Q 0 1 T I E l Q S S A t I E 1 v d m l t Z W 5 0 b 3 M g Q z E 3 M C 9 G b 2 5 0 Z S 5 7 Z G V z Y 3 J p Y 2 F v L D N 9 J n F 1 b 3 Q 7 L C Z x d W 9 0 O 1 N l Y 3 R p b 2 4 x L 0 l D T V M g S V B J I C 0 g T W 9 2 a W 1 l b n R v c y B D M T c w L 0 Z v b n R l L n t j Z m 9 w L D R 9 J n F 1 b 3 Q 7 L C Z x d W 9 0 O 1 N l Y 3 R p b 2 4 x L 0 l D T V M g S V B J I C 0 g T W 9 2 a W 1 l b n R v c y B D M T c w L 0 Z v b n R l L n t x d G Q s N X 0 m c X V v d D s s J n F 1 b 3 Q 7 U 2 V j d G l v b j E v S U N N U y B J U E k g L S B N b 3 Z p b W V u d G 9 z I E M x N z A v R m 9 u d G U u e 3 Z s X 2 l 0 Z W 0 s N n 0 m c X V v d D s s J n F 1 b 3 Q 7 U 2 V j d G l v b j E v S U N N U y B J U E k g L S B N b 3 Z p b W V u d G 9 z I E M x N z A v U G V y c 2 9 u Y W x p e m H D p 8 O j b y B B Z G l j a W 9 u Y W R h L n t N w 6 l k a W E g c G 9 u Z G V y Y W R h L D d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0 l D T V M g S V B J I C 0 g T W 9 2 a W 1 l b n R v c y B D M T c w L 0 Z v b n R l L n t j b 2 1 w Z X R l b m N p Y S w w f S Z x d W 9 0 O y w m c X V v d D t T Z W N 0 a W 9 u M S 9 J Q 0 1 T I E l Q S S A t I E 1 v d m l t Z W 5 0 b 3 M g Q z E 3 M C 9 G b 2 5 0 Z S 5 7 Y 2 5 w a i w x f S Z x d W 9 0 O y w m c X V v d D t T Z W N 0 a W 9 u M S 9 J Q 0 1 T I E l Q S S A t I E 1 v d m l t Z W 5 0 b 3 M g Q z E 3 M C 9 G b 2 5 0 Z S 5 7 Y 2 9 k X 2 l 0 Z W 0 s M n 0 m c X V v d D s s J n F 1 b 3 Q 7 U 2 V j d G l v b j E v S U N N U y B J U E k g L S B N b 3 Z p b W V u d G 9 z I E M x N z A v R m 9 u d G U u e 2 R l c 2 N y a W N h b y w z f S Z x d W 9 0 O y w m c X V v d D t T Z W N 0 a W 9 u M S 9 J Q 0 1 T I E l Q S S A t I E 1 v d m l t Z W 5 0 b 3 M g Q z E 3 M C 9 G b 2 5 0 Z S 5 7 Y 2 Z v c C w 0 f S Z x d W 9 0 O y w m c X V v d D t T Z W N 0 a W 9 u M S 9 J Q 0 1 T I E l Q S S A t I E 1 v d m l t Z W 5 0 b 3 M g Q z E 3 M C 9 G b 2 5 0 Z S 5 7 c X R k L D V 9 J n F 1 b 3 Q 7 L C Z x d W 9 0 O 1 N l Y 3 R p b 2 4 x L 0 l D T V M g S V B J I C 0 g T W 9 2 a W 1 l b n R v c y B D M T c w L 0 Z v b n R l L n t 2 b F 9 p d G V t L D Z 9 J n F 1 b 3 Q 7 L C Z x d W 9 0 O 1 N l Y 3 R p b 2 4 x L 0 l D T V M g S V B J I C 0 g T W 9 2 a W 1 l b n R v c y B D M T c w L 1 B l c n N v b m F s a X p h w 6 f D o 2 8 g Q W R p Y 2 l v b m F k Y S 5 7 T c O p Z G l h I H B v b m R l c m F k Y S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U N N U y U y M E l Q S S U y M C 0 l M j B N b 3 Z p b W V u d G 9 z J T I w Q z E 3 M C 9 G b 2 5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D T V M l M j B J U E k l M j A t J T I w T W 9 2 a W 1 l b n R v c y U y M E M x N z A v U G V y c 2 9 u Y W x p e m E l Q z M l Q T c l Q z M l Q T N v J T I w Q W R p Y 2 l v b m F k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z d G 9 x d W U l M j A x M z A w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Z l Z 2 H D p 8 O j b y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E x h c 3 R V c G R h d G V k I i B W Y W x 1 Z T 0 i Z D I w M j M t M D g t M T d U M T U 6 N D I 6 N T U u M z k 0 O T c y M 1 o i I C 8 + P E V u d H J 5 I F R 5 c G U 9 I k Z p b G x l Z E N v b X B s Z X R l U m V z d W x 0 V G 9 X b 3 J r c 2 h l Z X Q i I F Z h b H V l P S J s M S I g L z 4 8 R W 5 0 c n k g V H l w Z T 0 i T G 9 h Z G V k V G 9 B b m F s e X N p c 1 N l c n Z p Y 2 V z I i B W Y W x 1 Z T 0 i b D A i I C 8 + P E V u d H J 5 I F R 5 c G U 9 I k Z p b G x F c n J v c k N v d W 5 0 I i B W Y W x 1 Z T 0 i b D A i I C 8 + P E V u d H J 5 I F R 5 c G U 9 I l F 1 Z X J 5 S U Q i I F Z h b H V l P S J z M T F h N m U 0 Y m Q t Y 2 Z i Y S 0 0 N 2 N i L W E z O D M t N m Z l Z T k y M 2 U 3 N D k 2 I i A v P j x F b n R y e S B U e X B l P S J G a W x s R X J y b 3 J D b 2 R l I i B W Y W x 1 Z T 0 i c 1 V u a 2 5 v d 2 4 i I C 8 + P E V u d H J 5 I F R 5 c G U 9 I k Z p b G x D b 2 x 1 b W 5 U e X B l c y I g V m F s d W U 9 I n N D U V l K Q m d Z R U J B U U V C Q V F F Q k E 9 P S I g L z 4 8 R W 5 0 c n k g V H l w Z T 0 i R m l s b E N v d W 5 0 I i B W Y W x 1 Z T 0 i b D U 2 N T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G x h b m l s a G E y I i A v P j x F b n R y e S B U e X B l P S J B Z G R l Z F R v R G F 0 Y U 1 v Z G V s I i B W Y W x 1 Z T 0 i b D A i I C 8 + P E V u d H J 5 I F R 5 c G U 9 I k Z p b G x D b 2 x 1 b W 5 O Y W 1 l c y I g V m F s d W U 9 I n N b J n F 1 b 3 Q 7 Y 2 9 t c G V 0 Z W 5 j a W E m c X V v d D s s J n F 1 b 3 Q 7 Y 2 5 w a i Z x d W 9 0 O y w m c X V v d D t k Y X R h X 2 Z l Y 2 h h b W V u d G 8 m c X V v d D s s J n F 1 b 3 Q 7 Y 2 9 k X 2 l 0 Z W 0 m c X V v d D s s J n F 1 b 3 Q 7 Z G V z Y 3 J p Y 2 F v J n F 1 b 3 Q 7 L C Z x d W 9 0 O 2 V z d H F f Y W J l c n Q m c X V v d D s s J n F 1 b 3 Q 7 d m 9 s X 2 V u d H J h Z C Z x d W 9 0 O y w m c X V v d D t 2 b 2 x f Z G l z c G 9 u J n F 1 b 3 Q 7 L C Z x d W 9 0 O 3 Z v b F 9 z Y W l k Y S Z x d W 9 0 O y w m c X V v d D t l c 3 R x X 2 V z Y 3 J p d C Z x d W 9 0 O y w m c X V v d D t h a n V z X 3 B l c m R h J n F 1 b 3 Q 7 L C Z x d W 9 0 O 2 F q d X N f Z 2 F u a G 8 m c X V v d D s s J n F 1 b 3 Q 7 Z X N 0 c V 9 m Z W N o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V z d G 9 x d W U g M T M w M C 9 B d X R v U m V t b 3 Z l Z E N v b H V t b n M x L n t j b 2 1 w Z X R l b m N p Y S w w f S Z x d W 9 0 O y w m c X V v d D t T Z W N 0 a W 9 u M S 9 F c 3 R v c X V l I D E z M D A v Q X V 0 b 1 J l b W 9 2 Z W R D b 2 x 1 b W 5 z M S 5 7 Y 2 5 w a i w x f S Z x d W 9 0 O y w m c X V v d D t T Z W N 0 a W 9 u M S 9 F c 3 R v c X V l I D E z M D A v Q X V 0 b 1 J l b W 9 2 Z W R D b 2 x 1 b W 5 z M S 5 7 Z G F 0 Y V 9 m Z W N o Y W 1 l b n R v L D J 9 J n F 1 b 3 Q 7 L C Z x d W 9 0 O 1 N l Y 3 R p b 2 4 x L 0 V z d G 9 x d W U g M T M w M C 9 B d X R v U m V t b 3 Z l Z E N v b H V t b n M x L n t j b 2 R f a X R l b S w z f S Z x d W 9 0 O y w m c X V v d D t T Z W N 0 a W 9 u M S 9 F c 3 R v c X V l I D E z M D A v Q X V 0 b 1 J l b W 9 2 Z W R D b 2 x 1 b W 5 z M S 5 7 Z G V z Y 3 J p Y 2 F v L D R 9 J n F 1 b 3 Q 7 L C Z x d W 9 0 O 1 N l Y 3 R p b 2 4 x L 0 V z d G 9 x d W U g M T M w M C 9 B d X R v U m V t b 3 Z l Z E N v b H V t b n M x L n t l c 3 R x X 2 F i Z X J 0 L D V 9 J n F 1 b 3 Q 7 L C Z x d W 9 0 O 1 N l Y 3 R p b 2 4 x L 0 V z d G 9 x d W U g M T M w M C 9 B d X R v U m V t b 3 Z l Z E N v b H V t b n M x L n t 2 b 2 x f Z W 5 0 c m F k L D Z 9 J n F 1 b 3 Q 7 L C Z x d W 9 0 O 1 N l Y 3 R p b 2 4 x L 0 V z d G 9 x d W U g M T M w M C 9 B d X R v U m V t b 3 Z l Z E N v b H V t b n M x L n t 2 b 2 x f Z G l z c G 9 u L D d 9 J n F 1 b 3 Q 7 L C Z x d W 9 0 O 1 N l Y 3 R p b 2 4 x L 0 V z d G 9 x d W U g M T M w M C 9 B d X R v U m V t b 3 Z l Z E N v b H V t b n M x L n t 2 b 2 x f c 2 F p Z G E s O H 0 m c X V v d D s s J n F 1 b 3 Q 7 U 2 V j d G l v b j E v R X N 0 b 3 F 1 Z S A x M z A w L 0 F 1 d G 9 S Z W 1 v d m V k Q 2 9 s d W 1 u c z E u e 2 V z d H F f Z X N j c m l 0 L D l 9 J n F 1 b 3 Q 7 L C Z x d W 9 0 O 1 N l Y 3 R p b 2 4 x L 0 V z d G 9 x d W U g M T M w M C 9 B d X R v U m V t b 3 Z l Z E N v b H V t b n M x L n t h a n V z X 3 B l c m R h L D E w f S Z x d W 9 0 O y w m c X V v d D t T Z W N 0 a W 9 u M S 9 F c 3 R v c X V l I D E z M D A v Q X V 0 b 1 J l b W 9 2 Z W R D b 2 x 1 b W 5 z M S 5 7 Y W p 1 c 1 9 n Y W 5 o b y w x M X 0 m c X V v d D s s J n F 1 b 3 Q 7 U 2 V j d G l v b j E v R X N 0 b 3 F 1 Z S A x M z A w L 0 F 1 d G 9 S Z W 1 v d m V k Q 2 9 s d W 1 u c z E u e 2 V z d H F f Z m V j a C w x M n 0 m c X V v d D t d L C Z x d W 9 0 O 0 N v b H V t b k N v d W 5 0 J n F 1 b 3 Q 7 O j E z L C Z x d W 9 0 O 0 t l e U N v b H V t b k 5 h b W V z J n F 1 b 3 Q 7 O l t d L C Z x d W 9 0 O 0 N v b H V t b k l k Z W 5 0 a X R p Z X M m c X V v d D s 6 W y Z x d W 9 0 O 1 N l Y 3 R p b 2 4 x L 0 V z d G 9 x d W U g M T M w M C 9 B d X R v U m V t b 3 Z l Z E N v b H V t b n M x L n t j b 2 1 w Z X R l b m N p Y S w w f S Z x d W 9 0 O y w m c X V v d D t T Z W N 0 a W 9 u M S 9 F c 3 R v c X V l I D E z M D A v Q X V 0 b 1 J l b W 9 2 Z W R D b 2 x 1 b W 5 z M S 5 7 Y 2 5 w a i w x f S Z x d W 9 0 O y w m c X V v d D t T Z W N 0 a W 9 u M S 9 F c 3 R v c X V l I D E z M D A v Q X V 0 b 1 J l b W 9 2 Z W R D b 2 x 1 b W 5 z M S 5 7 Z G F 0 Y V 9 m Z W N o Y W 1 l b n R v L D J 9 J n F 1 b 3 Q 7 L C Z x d W 9 0 O 1 N l Y 3 R p b 2 4 x L 0 V z d G 9 x d W U g M T M w M C 9 B d X R v U m V t b 3 Z l Z E N v b H V t b n M x L n t j b 2 R f a X R l b S w z f S Z x d W 9 0 O y w m c X V v d D t T Z W N 0 a W 9 u M S 9 F c 3 R v c X V l I D E z M D A v Q X V 0 b 1 J l b W 9 2 Z W R D b 2 x 1 b W 5 z M S 5 7 Z G V z Y 3 J p Y 2 F v L D R 9 J n F 1 b 3 Q 7 L C Z x d W 9 0 O 1 N l Y 3 R p b 2 4 x L 0 V z d G 9 x d W U g M T M w M C 9 B d X R v U m V t b 3 Z l Z E N v b H V t b n M x L n t l c 3 R x X 2 F i Z X J 0 L D V 9 J n F 1 b 3 Q 7 L C Z x d W 9 0 O 1 N l Y 3 R p b 2 4 x L 0 V z d G 9 x d W U g M T M w M C 9 B d X R v U m V t b 3 Z l Z E N v b H V t b n M x L n t 2 b 2 x f Z W 5 0 c m F k L D Z 9 J n F 1 b 3 Q 7 L C Z x d W 9 0 O 1 N l Y 3 R p b 2 4 x L 0 V z d G 9 x d W U g M T M w M C 9 B d X R v U m V t b 3 Z l Z E N v b H V t b n M x L n t 2 b 2 x f Z G l z c G 9 u L D d 9 J n F 1 b 3 Q 7 L C Z x d W 9 0 O 1 N l Y 3 R p b 2 4 x L 0 V z d G 9 x d W U g M T M w M C 9 B d X R v U m V t b 3 Z l Z E N v b H V t b n M x L n t 2 b 2 x f c 2 F p Z G E s O H 0 m c X V v d D s s J n F 1 b 3 Q 7 U 2 V j d G l v b j E v R X N 0 b 3 F 1 Z S A x M z A w L 0 F 1 d G 9 S Z W 1 v d m V k Q 2 9 s d W 1 u c z E u e 2 V z d H F f Z X N j c m l 0 L D l 9 J n F 1 b 3 Q 7 L C Z x d W 9 0 O 1 N l Y 3 R p b 2 4 x L 0 V z d G 9 x d W U g M T M w M C 9 B d X R v U m V t b 3 Z l Z E N v b H V t b n M x L n t h a n V z X 3 B l c m R h L D E w f S Z x d W 9 0 O y w m c X V v d D t T Z W N 0 a W 9 u M S 9 F c 3 R v c X V l I D E z M D A v Q X V 0 b 1 J l b W 9 2 Z W R D b 2 x 1 b W 5 z M S 5 7 Y W p 1 c 1 9 n Y W 5 o b y w x M X 0 m c X V v d D s s J n F 1 b 3 Q 7 U 2 V j d G l v b j E v R X N 0 b 3 F 1 Z S A x M z A w L 0 F 1 d G 9 S Z W 1 v d m V k Q 2 9 s d W 1 u c z E u e 2 V z d H F f Z m V j a C w x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V z d G 9 x d W U l M j A x M z A w L 0 Z v b n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k Z l J T I w L S U y M E N v Z C U y M H B y b 2 R 1 d G 9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D b 2 x 1 b W 5 U e X B l c y I g V m F s d W U 9 I n N D U V l H Q l E 9 P S I g L z 4 8 R W 5 0 c n k g V H l w Z T 0 i R m l s b E N v d W 5 0 I i B W Y W x 1 Z T 0 i b D E 5 M C I g L z 4 8 R W 5 0 c n k g V H l w Z T 0 i Q n V m Z m V y T m V 4 d F J l Z n J l c 2 g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V n Y c O n w 6 N v I i A v P j x F b n R y e S B U e X B l P S J S Z W N v d m V y e V R h c m d l d E N v b H V t b i I g V m F s d W U 9 I m w x I i A v P j x F b n R y e S B U e X B l P S J S Z W N v d m V y e V R h c m d l d F N o Z W V 0 I i B W Y W x 1 Z T 0 i c 0 5 G Z S A t I E N v Z C B w c m 9 k d X R v I i A v P j x F b n R y e S B U e X B l P S J G a W x s Z W R D b 2 1 w b G V 0 Z V J l c 3 V s d F R v V 2 9 y a 3 N o Z W V 0 I i B W Y W x 1 Z T 0 i b D A i I C 8 + P E V u d H J 5 I F R 5 c G U 9 I l F 1 Z X J 5 S U Q i I F Z h b H V l P S J z Z T U z Y z k y Z j k t M G N m M C 0 0 N G E 3 L W F l M G M t N z R j Y j Z i Y z h l N z J l I i A v P j x F b n R y e S B U e X B l P S J G a W x s R X J y b 3 J D b 3 V u d C I g V m F s d W U 9 I m w w I i A v P j x F b n R y e S B U e X B l P S J M b 2 F k Z W R U b 0 F u Y W x 5 c 2 l z U 2 V y d m l j Z X M i I F Z h b H V l P S J s M C I g L z 4 8 R W 5 0 c n k g V H l w Z T 0 i U m V j b 3 Z l c n l U Y X J n Z X R S b 3 c i I F Z h b H V l P S J s M S I g L z 4 8 R W 5 0 c n k g V H l w Z T 0 i R m l s b E x h c 3 R V c G R h d G V k I i B W Y W x 1 Z T 0 i Z D I w M j M t M D g t M T V U M j A 6 M z Y 6 M z Y u N j M y O D M 2 M F o i I C 8 + P E V u d H J 5 I F R 5 c G U 9 I k Z p b G x F c n J v c k N v Z G U i I F Z h b H V l P S J z V W 5 r b m 9 3 b i I g L z 4 8 R W 5 0 c n k g V H l w Z T 0 i R m l s b F R v R G F 0 Y U 1 v Z G V s R W 5 h Y m x l Z C I g V m F s d W U 9 I m w x I i A v P j x F b n R y e S B U e X B l P S J G a W x s T 2 J q Z W N 0 V H l w Z S I g V m F s d W U 9 I n N D b 2 5 u Z W N 0 a W 9 u T 2 5 s e S I g L z 4 8 R W 5 0 c n k g V H l w Z T 0 i Q W R k Z W R U b 0 R h d G F N b 2 R l b C I g V m F s d W U 9 I m w x I i A v P j x F b n R y e S B U e X B l P S J G a W x s V G F y Z 2 V 0 T m F t Z U N 1 c 3 R v b W l 6 Z W Q i I F Z h b H V l P S J s M S I g L z 4 8 R W 5 0 c n k g V H l w Z T 0 i R m l s b E N v b H V t b k 5 h b W V z I i B W Y W x 1 Z T 0 i c 1 s m c X V v d D t j b 2 1 w Z X R l b m N p Y S Z x d W 9 0 O y w m c X V v d D t j b n B q J n F 1 b 3 Q 7 L C Z x d W 9 0 O 2 N v Z F 9 p d G V t J n F 1 b 3 Q 7 L C Z x d W 9 0 O 2 F s a X F 1 b 3 R h X 2 l j b X N f c 3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s m c X V v d D t j b 2 1 w Z X R l b m N p Y S Z x d W 9 0 O y w m c X V v d D t j b n B q J n F 1 b 3 Q 7 L C Z x d W 9 0 O 2 N v Z F 9 p d G V t J n F 1 b 3 Q 7 L C Z x d W 9 0 O 2 F s a X F 1 b 3 R h X 2 l j b X N f c 3 Q m c X V v d D t d L C Z x d W 9 0 O 3 F 1 Z X J 5 U m V s Y X R p b 2 5 z a G l w c y Z x d W 9 0 O z p b X S w m c X V v d D t j b 2 x 1 b W 5 J Z G V u d G l 0 a W V z J n F 1 b 3 Q 7 O l s m c X V v d D t T Z W N 0 a W 9 u M S 9 O R m U g L S B D b 2 Q g c H J v Z H V 0 b 3 M v R m 9 u d G U u e 2 N v b X B l d G V u Y 2 l h L D F 9 J n F 1 b 3 Q 7 L C Z x d W 9 0 O 1 N l Y 3 R p b 2 4 x L 0 5 G Z S A t I E N v Z C B w c m 9 k d X R v c y 9 G b 2 5 0 Z S 5 7 Y 2 5 w a i w y f S Z x d W 9 0 O y w m c X V v d D t T Z W N 0 a W 9 u M S 9 w c m 9 k d X R v c y 9 U a X B v I E F s d G V y Y W R v L n t j b 2 R f a X R l b S w y f S Z x d W 9 0 O y w m c X V v d D t T Z W N 0 a W 9 u M S 9 O R m U g L S B D b 2 Q g c H J v Z H V 0 b 3 M v R G l 2 a X P D o 2 8 g S W 5 z Z X J p Z G E x L n t h b G l x d W 9 0 Y V 9 p Y 2 1 z X 3 N 0 L D Z 9 J n F 1 b 3 Q 7 X S w m c X V v d D t D b 2 x 1 b W 5 D b 3 V u d C Z x d W 9 0 O z o 0 L C Z x d W 9 0 O 0 t l e U N v b H V t b k 5 h b W V z J n F 1 b 3 Q 7 O l s m c X V v d D t j b 2 1 w Z X R l b m N p Y S Z x d W 9 0 O y w m c X V v d D t j b n B q J n F 1 b 3 Q 7 L C Z x d W 9 0 O 2 N v Z F 9 p d G V t J n F 1 b 3 Q 7 L C Z x d W 9 0 O 2 F s a X F 1 b 3 R h X 2 l j b X N f c 3 Q m c X V v d D t d L C Z x d W 9 0 O 0 N v b H V t b k l k Z W 5 0 a X R p Z X M m c X V v d D s 6 W y Z x d W 9 0 O 1 N l Y 3 R p b 2 4 x L 0 5 G Z S A t I E N v Z C B w c m 9 k d X R v c y 9 G b 2 5 0 Z S 5 7 Y 2 9 t c G V 0 Z W 5 j a W E s M X 0 m c X V v d D s s J n F 1 b 3 Q 7 U 2 V j d G l v b j E v T k Z l I C 0 g Q 2 9 k I H B y b 2 R 1 d G 9 z L 0 Z v b n R l L n t j b n B q L D J 9 J n F 1 b 3 Q 7 L C Z x d W 9 0 O 1 N l Y 3 R p b 2 4 x L 3 B y b 2 R 1 d G 9 z L 1 R p c G 8 g Q W x 0 Z X J h Z G 8 u e 2 N v Z F 9 p d G V t L D J 9 J n F 1 b 3 Q 7 L C Z x d W 9 0 O 1 N l Y 3 R p b 2 4 x L 0 5 G Z S A t I E N v Z C B w c m 9 k d X R v c y 9 E a X Z p c 8 O j b y B J b n N l c m l k Y T E u e 2 F s a X F 1 b 3 R h X 2 l j b X N f c 3 Q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G Z S U y M C 0 l M j B D b 2 Q l M j B w c m 9 k d X R v c y 9 G b 2 5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Q R U Q l M j B J Q 0 1 T J T I w S V B J J T I w L S U y M E N v Z C U y M H B y b 2 R 1 d G 9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Z l Z 2 H D p 8 O j b y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E x h c 3 R V c G R h d G V k I i B W Y W x 1 Z T 0 i Z D I w M j M t M D g t M T V U M T k 6 M j k 6 M D Y u O T g 0 N z Q 3 M l o i I C 8 + P E V u d H J 5 I F R 5 c G U 9 I k Z p b G x D b 2 x 1 b W 5 U e X B l c y I g V m F s d W U 9 I n N C Z 1 l H Q m d R R y I g L z 4 8 R W 5 0 c n k g V H l w Z T 0 i R m l s b E N v b H V t b k 5 h b W V z I i B W Y W x 1 Z T 0 i c 1 s m c X V v d D t 1 Z i Z x d W 9 0 O y w m c X V v d D t j b 2 R f a X R l b S Z x d W 9 0 O y w m c X V v d D t k Z X N j c m l j Y W 8 m c X V v d D s s J n F 1 b 3 Q 7 b m N t J n F 1 b 3 Q 7 L C Z x d W 9 0 O 2 F s a X F f a W N t c y Z x d W 9 0 O y w m c X V v d D t j Z X N 0 J n F 1 b 3 Q 7 X S I g L z 4 8 R W 5 0 c n k g V H l w Z T 0 i R m l s b G V k Q 2 9 t c G x l d G V S Z X N 1 b H R U b 1 d v c m t z a G V l d C I g V m F s d W U 9 I m w w I i A v P j x F b n R y e S B U e X B l P S J R d W V y e U l E I i B W Y W x 1 Z T 0 i c z k y Z W F i Y 2 M y L T U 4 O D g t N G Y 2 Y y 0 4 N z k 0 L T Y 5 Z j M 2 M T l k N z g 5 Y S I g L z 4 8 R W 5 0 c n k g V H l w Z T 0 i T G 9 h Z G V k V G 9 B b m F s e X N p c 1 N l c n Z p Y 2 V z I i B W Y W x 1 Z T 0 i b D A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Q R U Q g S U N N U y B J U E k g L S B D b 2 Q g c H J v Z H V 0 b 3 M v R m 9 u d G U u e 3 V m L D B 9 J n F 1 b 3 Q 7 L C Z x d W 9 0 O 1 N l Y 3 R p b 2 4 x L 1 N Q R U Q g S U N N U y B J U E k g L S B D b 2 Q g c H J v Z H V 0 b 3 M v R m 9 u d G U u e 2 N v Z F 9 p d G V t L D F 9 J n F 1 b 3 Q 7 L C Z x d W 9 0 O 1 N l Y 3 R p b 2 4 x L 1 N Q R U Q g S U N N U y B J U E k g L S B D b 2 Q g c H J v Z H V 0 b 3 M v R m 9 u d G U u e 2 R l c 2 N y a W N h b y w y f S Z x d W 9 0 O y w m c X V v d D t T Z W N 0 a W 9 u M S 9 T U E V E I E l D T V M g S V B J I C 0 g Q 2 9 k I H B y b 2 R 1 d G 9 z L 0 Z v b n R l L n t u Y 2 0 s M 3 0 m c X V v d D s s J n F 1 b 3 Q 7 U 2 V j d G l v b j E v U 1 B F R C B J Q 0 1 T I E l Q S S A t I E N v Z C B w c m 9 k d X R v c y 9 G b 2 5 0 Z S 5 7 Y W x p c V 9 p Y 2 1 z L D R 9 J n F 1 b 3 Q 7 L C Z x d W 9 0 O 1 N l Y 3 R p b 2 4 x L 1 N Q R U Q g S U N N U y B J U E k g L S B D b 2 Q g c H J v Z H V 0 b 3 M v R m 9 u d G U u e 2 N l c 3 Q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U 1 B F R C B J Q 0 1 T I E l Q S S A t I E N v Z C B w c m 9 k d X R v c y 9 G b 2 5 0 Z S 5 7 d W Y s M H 0 m c X V v d D s s J n F 1 b 3 Q 7 U 2 V j d G l v b j E v U 1 B F R C B J Q 0 1 T I E l Q S S A t I E N v Z C B w c m 9 k d X R v c y 9 G b 2 5 0 Z S 5 7 Y 2 9 k X 2 l 0 Z W 0 s M X 0 m c X V v d D s s J n F 1 b 3 Q 7 U 2 V j d G l v b j E v U 1 B F R C B J Q 0 1 T I E l Q S S A t I E N v Z C B w c m 9 k d X R v c y 9 G b 2 5 0 Z S 5 7 Z G V z Y 3 J p Y 2 F v L D J 9 J n F 1 b 3 Q 7 L C Z x d W 9 0 O 1 N l Y 3 R p b 2 4 x L 1 N Q R U Q g S U N N U y B J U E k g L S B D b 2 Q g c H J v Z H V 0 b 3 M v R m 9 u d G U u e 2 5 j b S w z f S Z x d W 9 0 O y w m c X V v d D t T Z W N 0 a W 9 u M S 9 T U E V E I E l D T V M g S V B J I C 0 g Q 2 9 k I H B y b 2 R 1 d G 9 z L 0 Z v b n R l L n t h b G l x X 2 l j b X M s N H 0 m c X V v d D s s J n F 1 b 3 Q 7 U 2 V j d G l v b j E v U 1 B F R C B J Q 0 1 T I E l Q S S A t I E N v Z C B w c m 9 k d X R v c y 9 G b 2 5 0 Z S 5 7 Y 2 V z d C w 1 f S Z x d W 9 0 O 1 0 s J n F 1 b 3 Q 7 U m V s Y X R p b 2 5 z a G l w S W 5 m b y Z x d W 9 0 O z p b X X 0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S Z W N v d m V y e V R h c m d l d F N o Z W V 0 I i B W Y W x 1 Z T 0 i c 1 N Q R U Q g L S B D b 2 Q g c H J v Z H V 0 b y I g L z 4 8 R W 5 0 c n k g V H l w Z T 0 i U m V j b 3 Z l c n l U Y X J n Z X R D b 2 x 1 b W 4 i I F Z h b H V l P S J s M S I g L z 4 8 R W 5 0 c n k g V H l w Z T 0 i U m V j b 3 Z l c n l U Y X J n Z X R S b 3 c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T U E V E J T I w S U N N U y U y M E l Q S S U y M C 0 l M j B D b 2 Q l M j B w c m 9 k d X R v c y 9 G b 2 5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R 1 d G 9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H D p 8 O j b y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4 L T E 1 V D A w O j I x O j E 0 L j E 3 M T Q 3 M j R a I i A v P j x F b n R y e S B U e X B l P S J G a W x s U 3 R h d H V z I i B W Y W x 1 Z T 0 i c 0 N v b X B s Z X R l I i A v P j x F b n R y e S B U e X B l P S J G a W x s Z W R D b 2 1 w b G V 0 Z V J l c 3 V s d F R v V 2 9 y a 3 N o Z W V 0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c H J v Z H V 0 b 3 M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k d X R v c y 9 U a X B v J T I w Q W x 0 Z X J h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R m U l M j A t J T I w Z W 5 0 c m F k Y S 9 D b 2 5 z d W x 0 Y X M l M j B N Z X N j b G F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R m U l M j A t J T I w Q 2 9 k J T I w c H J v Z H V 0 b 3 M v Q 2 9 u c 3 V s d G F z J T I w T W V z Y 2 x h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k Z l J T I w L S U y M E N v Z C U y M H B y b 2 R 1 d G 9 z L 3 B y b 2 R 1 d G 9 z J T I w R X h w Y W 5 k a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k Z l J T I w L S U y M G V u d H J h Z G E v Q 2 9 s d W 5 h c y U y M F J l b W 9 2 a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G Z S U y M C 0 l M j B l b n R y Y W R h L 1 B l c n N v b m F s a X p h J U M z J U E 3 J U M z J U E z b y U y M E F k a W N p b 2 5 h Z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X N 1 b H R h Z G 8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V n Y c O n w 6 N v I i A v P j x F b n R y e S B U e X B l P S J G a W x s Z W R D b 2 1 w b G V 0 Z V J l c 3 V s d F R v V 2 9 y a 3 N o Z W V 0 I i B W Y W x 1 Z T 0 i b D A i I C 8 + P E V u d H J 5 I F R 5 c G U 9 I k Z p b G x F c n J v c k N v Z G U i I F Z h b H V l P S J z U m V m c m V z a F R h Y m x l T 2 J q Z W N 0 Q 2 F u Y 2 V s b G V k I i A v P j x F b n R y e S B U e X B l P S J G a W x s R X J y b 3 J N Z X N z Y W d l I i B W Y W x 1 Z T 0 i c 0 E g Y X R 1 Y W x p e m H D p 8 O j b y B k Y S B 0 Y W J l b G E g Z G 8 g T W 9 k Z W x v I G R l I E R h Z G 9 z I G Z v a S B j Y W 5 j Z W x h Z G E u I i A v P j x F b n R y e S B U e X B l P S J G a W x s T G F z d F V w Z G F 0 Z W Q i I F Z h b H V l P S J k M j A y M y 0 x M C 0 y N V Q x N z o z O T o w M S 4 z N j A x O D g y W i I g L z 4 8 R W 5 0 c n k g V H l w Z T 0 i R m l s b E N v b H V t b l R 5 c G V z I i B W Y W x 1 Z T 0 i c 0 J n W U p C U V l G Q l F V P S I g L z 4 8 R W 5 0 c n k g V H l w Z T 0 i R m l s b E N v b H V t b k 5 h b W V z I i B W Y W x 1 Z T 0 i c 1 s m c X V v d D t j b n B q J n F 1 b 3 Q 7 L C Z x d W 9 0 O 2 N v Z F 9 p d G V t J n F 1 b 3 Q 7 L C Z x d W 9 0 O 2 N v b X B l d G V u Y 2 l h J n F 1 b 3 Q 7 L C Z x d W 9 0 O 3 F 0 Z F 9 l e G N l b m R l d G U m c X V v d D s s J n F 1 b 3 Q 7 T 3 J k Z W 0 m c X V v d D s s J n F 1 b 3 Q 7 d m x f d W 5 p d F 9 l e G N l Z G V u d G U m c X V v d D s s J n F 1 b 3 Q 7 c X R k X 2 1 l c 1 9 j b 3 J y Z W 5 0 Z S Z x d W 9 0 O y w m c X V v d D t 2 b F 9 1 b m l 0 X 2 1 l c 1 9 j b 3 J y Z W 5 0 Z S Z x d W 9 0 O 1 0 i I C 8 + P E V u d H J 5 I F R 5 c G U 9 I k Z p b G x T d G F 0 d X M i I F Z h b H V l P S J z R X J y b 3 I i I C 8 + P E V u d H J 5 I F R 5 c G U 9 I l F 1 Z X J 5 S U Q i I F Z h b H V l P S J z M m Z k M G Y 1 Y j k t Z D A y N C 0 0 M j Q 2 L T l l M z Y t M G R i N m Y x M j k 2 M 2 N m I i A v P j x F b n R y e S B U e X B l P S J S Z W N v d m V y e V R h c m d l d F N o Z W V 0 I i B W Y W x 1 Z T 0 i c 0 F j c m V z Y 2 V u d G F y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x I i A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S Z X N 1 b H R h Z G 8 v Q 2 9 u c 3 V s d G E g Q W N y Z X N j Z W 5 0 Y W R h M S 5 7 Y 2 5 w a i w w f S Z x d W 9 0 O y w m c X V v d D t T Z W N 0 a W 9 u M S 9 S Z X N 1 b H R h Z G 8 v Q 2 9 u c 3 V s d G E g Q W N y Z X N j Z W 5 0 Y W R h M S 5 7 Y 2 9 k X 2 l 0 Z W 0 s M X 0 m c X V v d D s s J n F 1 b 3 Q 7 U 2 V j d G l v b j E v U m V z d W x 0 Y W R v L 0 N v b n N 1 b H R h I E F j c m V z Y 2 V u d G F k Y T E u e 2 N v b X B l d G V u Y 2 l h L D J 9 J n F 1 b 3 Q 7 L C Z x d W 9 0 O 1 N l Y 3 R p b 2 4 x L 1 J l c 3 V s d G F k b y 9 D b 2 5 z d W x 0 Y S B B Y 3 J l c 2 N l b n R h Z G E x L n t x d G R f Z X h j Z W 5 k Z X R l L D N 9 J n F 1 b 3 Q 7 L C Z x d W 9 0 O 1 N l Y 3 R p b 2 4 x L 1 J l c 3 V s d G F k b y 9 D b 2 5 z d W x 0 Y S B B Y 3 J l c 2 N l b n R h Z G E x L n t P c m R l b S w 0 f S Z x d W 9 0 O y w m c X V v d D t T Z W N 0 a W 9 u M S 9 S Z X N 1 b H R h Z G 8 v Q 2 9 u c 3 V s d G E g Q W N y Z X N j Z W 5 0 Y W R h M S 5 7 d m x f d W 5 p d F 9 l e G N l Z G V u d G U s N X 0 m c X V v d D s s J n F 1 b 3 Q 7 U 2 V j d G l v b j E v U m V z d W x 0 Y W R v L 0 N v b n N 1 b H R h I E F j c m V z Y 2 V u d G F k Y T E u e 3 F 0 Z F 9 t Z X N f Y 2 9 y c m V u d G U s N n 0 m c X V v d D s s J n F 1 b 3 Q 7 U 2 V j d G l v b j E v U m V z d W x 0 Y W R v L 0 N v b n N 1 b H R h I E F j c m V z Y 2 V u d G F k Y T E u e 3 Z s X 3 V u a X R f b W V z X 2 N v c n J l b n R l L D d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1 J l c 3 V s d G F k b y 9 D b 2 5 z d W x 0 Y S B B Y 3 J l c 2 N l b n R h Z G E x L n t j b n B q L D B 9 J n F 1 b 3 Q 7 L C Z x d W 9 0 O 1 N l Y 3 R p b 2 4 x L 1 J l c 3 V s d G F k b y 9 D b 2 5 z d W x 0 Y S B B Y 3 J l c 2 N l b n R h Z G E x L n t j b 2 R f a X R l b S w x f S Z x d W 9 0 O y w m c X V v d D t T Z W N 0 a W 9 u M S 9 S Z X N 1 b H R h Z G 8 v Q 2 9 u c 3 V s d G E g Q W N y Z X N j Z W 5 0 Y W R h M S 5 7 Y 2 9 t c G V 0 Z W 5 j a W E s M n 0 m c X V v d D s s J n F 1 b 3 Q 7 U 2 V j d G l v b j E v U m V z d W x 0 Y W R v L 0 N v b n N 1 b H R h I E F j c m V z Y 2 V u d G F k Y T E u e 3 F 0 Z F 9 l e G N l b m R l d G U s M 3 0 m c X V v d D s s J n F 1 b 3 Q 7 U 2 V j d G l v b j E v U m V z d W x 0 Y W R v L 0 N v b n N 1 b H R h I E F j c m V z Y 2 V u d G F k Y T E u e 0 9 y Z G V t L D R 9 J n F 1 b 3 Q 7 L C Z x d W 9 0 O 1 N l Y 3 R p b 2 4 x L 1 J l c 3 V s d G F k b y 9 D b 2 5 z d W x 0 Y S B B Y 3 J l c 2 N l b n R h Z G E x L n t 2 b F 9 1 b m l 0 X 2 V 4 Y 2 V k Z W 5 0 Z S w 1 f S Z x d W 9 0 O y w m c X V v d D t T Z W N 0 a W 9 u M S 9 S Z X N 1 b H R h Z G 8 v Q 2 9 u c 3 V s d G E g Q W N y Z X N j Z W 5 0 Y W R h M S 5 7 c X R k X 2 1 l c 1 9 j b 3 J y Z W 5 0 Z S w 2 f S Z x d W 9 0 O y w m c X V v d D t T Z W N 0 a W 9 u M S 9 S Z X N 1 b H R h Z G 8 v Q 2 9 u c 3 V s d G E g Q W N y Z X N j Z W 5 0 Y W R h M S 5 7 d m x f d W 5 p d F 9 t Z X N f Y 2 9 y c m V u d G U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J l c 3 V s d G F k b y 9 G b 2 5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c 3 V s d G F k b y 9 M a W 5 o Y X M l M j B B Z 3 J 1 c G F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X N 1 b H R h Z G 8 v c X R k X 2 5 l Z 2 F 0 a X Z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c 3 V s d G F k b y 9 Q Z X J z b 2 5 h b G l 6 Y S V D M y V B N y V D M y V B M 2 8 l M j B B Z G l j a W 9 u Y W R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m V z d W x 0 Y W R v L 0 N v b n N 1 b H R h J T I w Q W N y Z X N j Z W 5 0 Y W R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m V z d W x 0 Y W R v L 0 x p b m h h c y U y M E F n c n V w Y W R h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X N 1 b H R h Z G 8 v U G V y c 2 9 u Y W x p e m E l Q z M l Q T c l Q z M l Q T N v J T I w Q W R p Y 2 l v b m F k Y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X N 1 b H R h Z G 8 v U G V y c 2 9 u Y W x p e m E l Q z M l Q T c l Q z M l Q T N v J T I w Q W R p Y 2 l v b m F k Y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X N 1 b H R h Z G 8 v T 3 V 0 c m F z J T I w Q 2 9 s d W 5 h c y U y M F J l b W 9 2 a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c 3 V s d G F k b y 9 k Y W R v X z M l M j B F e H B h b m R p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X N 1 b H R h Z G 8 v T G l u a G F z J T I w R m l s d H J h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m V z d W x 0 Y W R v L 0 N v b n N 1 b H R h c y U y M E 1 l c 2 N s Y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c 3 V s d G F k b y 9 O R m U l M j A t J T I w Z W 5 0 c m F k Y S U y M E V 4 c G F u Z G l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G Z S U y M C 0 l M j B l b n R y Y W R h L 0 x p b m h h c y U y M E Z p b H R y Y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G Z S U y M C 0 l M j B D b 2 Q l M j B w c m 9 k d X R v c y 9 M a W 5 o Y X M l M j B G a W x 0 c m F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R m U l M j A t J T I w Q 2 9 k J T I w c H J v Z H V 0 b 3 M v R G l 2 a X M l Q z M l Q T N v J T I w S W 5 z Z X J p Z G E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k Z l J T I w L S U y M G V u d H J h Z G E v c H J v Z H V 0 b 3 M l M j B F e H B h b m R p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X N 1 b H R h Z G 8 v V G l w b y U y M E F s d G V y Y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m V z d W x 0 Y W R v L 0 N v b H V u Y X M l M j B S Z W 5 v b W V h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k Z l J T I w L S U y M G V u d H J h Z G E l M j A t J T I w c X R k J T I w Y W p 1 c 3 R h Z G 8 8 L 0 l 0 Z W 1 Q Y X R o P j w v S X R l b U x v Y 2 F 0 a W 9 u P j x T d G F i b G V F b n R y a W V z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J c 1 B y a X Z h d G U i I F Z h b H V l P S J s M C I g L z 4 8 R W 5 0 c n k g V H l w Z T 0 i Q n V m Z m V y T m V 4 d F J l Z n J l c 2 g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V n Y c O n w 6 N v I i A v P j x F b n R y e S B U e X B l P S J G a W x s Z W R D b 2 1 w b G V 0 Z V J l c 3 V s d F R v V 2 9 y a 3 N o Z W V 0 I i B W Y W x 1 Z T 0 i b D A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G Z S A t I G V u d H J h Z G E g L S B x d G Q g Y W p 1 c 3 R h Z G 8 v Q X V 0 b 1 J l b W 9 2 Z W R D b 2 x 1 b W 5 z M S 5 7 Y 2 9 t c G V 0 Z W 5 j a W E s M H 0 m c X V v d D s s J n F 1 b 3 Q 7 U 2 V j d G l v b j E v T k Z l I C 0 g Z W 5 0 c m F k Y S A t I H F 0 Z C B h a n V z d G F k b y 9 B d X R v U m V t b 3 Z l Z E N v b H V t b n M x L n t j b n B q L D F 9 J n F 1 b 3 Q 7 L C Z x d W 9 0 O 1 N l Y 3 R p b 2 4 x L 0 5 G Z S A t I G V u d H J h Z G E g L S B x d G Q g Y W p 1 c 3 R h Z G 8 v Q X V 0 b 1 J l b W 9 2 Z W R D b 2 x 1 b W 5 z M S 5 7 Y 2 9 k X 2 l 0 Z W 0 s M n 0 m c X V v d D s s J n F 1 b 3 Q 7 U 2 V j d G l v b j E v T k Z l I C 0 g Z W 5 0 c m F k Y S A t I H F 0 Z C B h a n V z d G F k b y 9 B d X R v U m V t b 3 Z l Z E N v b H V t b n M x L n t P c m R l b S w z f S Z x d W 9 0 O y w m c X V v d D t T Z W N 0 a W 9 u M S 9 O R m U g L S B l b n R y Y W R h I C 0 g c X R k I G F q d X N 0 Y W R v L 0 F 1 d G 9 S Z W 1 v d m V k Q 2 9 s d W 1 u c z E u e 3 F 0 Z C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O R m U g L S B l b n R y Y W R h I C 0 g c X R k I G F q d X N 0 Y W R v L 0 F 1 d G 9 S Z W 1 v d m V k Q 2 9 s d W 1 u c z E u e 2 N v b X B l d G V u Y 2 l h L D B 9 J n F 1 b 3 Q 7 L C Z x d W 9 0 O 1 N l Y 3 R p b 2 4 x L 0 5 G Z S A t I G V u d H J h Z G E g L S B x d G Q g Y W p 1 c 3 R h Z G 8 v Q X V 0 b 1 J l b W 9 2 Z W R D b 2 x 1 b W 5 z M S 5 7 Y 2 5 w a i w x f S Z x d W 9 0 O y w m c X V v d D t T Z W N 0 a W 9 u M S 9 O R m U g L S B l b n R y Y W R h I C 0 g c X R k I G F q d X N 0 Y W R v L 0 F 1 d G 9 S Z W 1 v d m V k Q 2 9 s d W 1 u c z E u e 2 N v Z F 9 p d G V t L D J 9 J n F 1 b 3 Q 7 L C Z x d W 9 0 O 1 N l Y 3 R p b 2 4 x L 0 5 G Z S A t I G V u d H J h Z G E g L S B x d G Q g Y W p 1 c 3 R h Z G 8 v Q X V 0 b 1 J l b W 9 2 Z W R D b 2 x 1 b W 5 z M S 5 7 T 3 J k Z W 0 s M 3 0 m c X V v d D s s J n F 1 b 3 Q 7 U 2 V j d G l v b j E v T k Z l I C 0 g Z W 5 0 c m F k Y S A t I H F 0 Z C B h a n V z d G F k b y 9 B d X R v U m V t b 3 Z l Z E N v b H V t b n M x L n t x d G Q s N H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2 N v b X B l d G V u Y 2 l h J n F 1 b 3 Q 7 L C Z x d W 9 0 O 2 N u c G o m c X V v d D s s J n F 1 b 3 Q 7 Y 2 9 k X 2 l 0 Z W 0 m c X V v d D s s J n F 1 b 3 Q 7 T 3 J k Z W 0 m c X V v d D s s J n F 1 b 3 Q 7 c X R k J n F 1 b 3 Q 7 X S I g L z 4 8 R W 5 0 c n k g V H l w Z T 0 i R m l s b E N v b H V t b l R 5 c G V z I i B W Y W x 1 Z T 0 i c 0 N R W U d B Q V U 9 I i A v P j x F b n R y e S B U e X B l P S J G a W x s T G F z d F V w Z G F 0 Z W Q i I F Z h b H V l P S J k M j A y M y 0 w O C 0 x N V Q x O T o z M D o w N i 4 w N D I 5 N j U 1 W i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l J l Y 2 9 2 Z X J 5 V G F y Z 2 V 0 U 2 h l Z X Q i I F Z h b H V l P S J z T k Z l I C 0 g Z W 5 0 c m F k Y S A t I H F 0 Z C B h a n V z d G F k b y I g L z 4 8 R W 5 0 c n k g V H l w Z T 0 i U m V j b 3 Z l c n l U Y X J n Z X R D b 2 x 1 b W 4 i I F Z h b H V l P S J s M S I g L z 4 8 R W 5 0 c n k g V H l w Z T 0 i U m V j b 3 Z l c n l U Y X J n Z X R S b 3 c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O R m U l M j A t J T I w Z W 5 0 c m F k Y S U y M C 0 l M j B x d G Q l M j B h a n V z d G F k b y 9 G b 2 5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G Z S U y M C 0 l M j B l b n R y Y W R h J T I w L S U y M H F 0 Z C U y M G F q d X N 0 Y W R v L 0 x p b m h h c y U y M E F n c n V w Y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G Z S U y M C 0 l M j B l b n R y Y W R h J T I w L S U y M H Z s X 2 l 0 Z W 0 l M j B h a n V z d G F k b z w v S X R l b V B h d G g + P C 9 J d G V t T G 9 j Y X R p b 2 4 + P F N 0 Y W J s Z U V u d H J p Z X M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T k Z l I C 0 g Z W 5 0 c m F k Y S A t I H Z s X 2 l 0 Z W 0 g Y W p 1 c 3 R h Z C I g L z 4 8 R W 5 0 c n k g V H l w Z T 0 i T G 9 h Z G V k V G 9 B b m F s e X N p c 1 N l c n Z p Y 2 V z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g t M T V U M T k 6 M z A 6 M T U u M D A 2 O T Q 3 O F o i I C 8 + P E V u d H J 5 I F R 5 c G U 9 I k Z p b G x D b 2 x 1 b W 5 U e X B l c y I g V m F s d W U 9 I n N D U V l H Q U F V P S I g L z 4 8 R W 5 0 c n k g V H l w Z T 0 i R m l s b E N v b H V t b k 5 h b W V z I i B W Y W x 1 Z T 0 i c 1 s m c X V v d D t j b 2 1 w Z X R l b m N p Y S Z x d W 9 0 O y w m c X V v d D t j b n B q J n F 1 b 3 Q 7 L C Z x d W 9 0 O 2 N v Z F 9 p d G V t J n F 1 b 3 Q 7 L C Z x d W 9 0 O 0 9 y Z G V t J n F 1 b 3 Q 7 L C Z x d W 9 0 O 3 Z s X 2 l 0 Z W 0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R m U g L S B l b n R y Y W R h I C 0 g d m x f a X R l b S B h a n V z d G F k b y 9 B d X R v U m V t b 3 Z l Z E N v b H V t b n M x L n t j b 2 1 w Z X R l b m N p Y S w w f S Z x d W 9 0 O y w m c X V v d D t T Z W N 0 a W 9 u M S 9 O R m U g L S B l b n R y Y W R h I C 0 g d m x f a X R l b S B h a n V z d G F k b y 9 B d X R v U m V t b 3 Z l Z E N v b H V t b n M x L n t j b n B q L D F 9 J n F 1 b 3 Q 7 L C Z x d W 9 0 O 1 N l Y 3 R p b 2 4 x L 0 5 G Z S A t I G V u d H J h Z G E g L S B 2 b F 9 p d G V t I G F q d X N 0 Y W R v L 0 F 1 d G 9 S Z W 1 v d m V k Q 2 9 s d W 1 u c z E u e 2 N v Z F 9 p d G V t L D J 9 J n F 1 b 3 Q 7 L C Z x d W 9 0 O 1 N l Y 3 R p b 2 4 x L 0 5 G Z S A t I G V u d H J h Z G E g L S B 2 b F 9 p d G V t I G F q d X N 0 Y W R v L 0 F 1 d G 9 S Z W 1 v d m V k Q 2 9 s d W 1 u c z E u e 0 9 y Z G V t L D N 9 J n F 1 b 3 Q 7 L C Z x d W 9 0 O 1 N l Y 3 R p b 2 4 x L 0 5 G Z S A t I G V u d H J h Z G E g L S B 2 b F 9 p d G V t I G F q d X N 0 Y W R v L 0 F 1 d G 9 S Z W 1 v d m V k Q 2 9 s d W 1 u c z E u e 3 Z s X 2 l 0 Z W 0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T k Z l I C 0 g Z W 5 0 c m F k Y S A t I H Z s X 2 l 0 Z W 0 g Y W p 1 c 3 R h Z G 8 v Q X V 0 b 1 J l b W 9 2 Z W R D b 2 x 1 b W 5 z M S 5 7 Y 2 9 t c G V 0 Z W 5 j a W E s M H 0 m c X V v d D s s J n F 1 b 3 Q 7 U 2 V j d G l v b j E v T k Z l I C 0 g Z W 5 0 c m F k Y S A t I H Z s X 2 l 0 Z W 0 g Y W p 1 c 3 R h Z G 8 v Q X V 0 b 1 J l b W 9 2 Z W R D b 2 x 1 b W 5 z M S 5 7 Y 2 5 w a i w x f S Z x d W 9 0 O y w m c X V v d D t T Z W N 0 a W 9 u M S 9 O R m U g L S B l b n R y Y W R h I C 0 g d m x f a X R l b S B h a n V z d G F k b y 9 B d X R v U m V t b 3 Z l Z E N v b H V t b n M x L n t j b 2 R f a X R l b S w y f S Z x d W 9 0 O y w m c X V v d D t T Z W N 0 a W 9 u M S 9 O R m U g L S B l b n R y Y W R h I C 0 g d m x f a X R l b S B h a n V z d G F k b y 9 B d X R v U m V t b 3 Z l Z E N v b H V t b n M x L n t P c m R l b S w z f S Z x d W 9 0 O y w m c X V v d D t T Z W N 0 a W 9 u M S 9 O R m U g L S B l b n R y Y W R h I C 0 g d m x f a X R l b S B h a n V z d G F k b y 9 B d X R v U m V t b 3 Z l Z E N v b H V t b n M x L n t 2 b F 9 p d G V t L D R 9 J n F 1 b 3 Q 7 X S w m c X V v d D t S Z W x h d G l v b n N o a X B J b m Z v J n F 1 b 3 Q 7 O l t d f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S X N Q c m l 2 Y X R l I i B W Y W x 1 Z T 0 i b D A i I C 8 + P E V u d H J 5 I F R 5 c G U 9 I k J 1 Z m Z l c k 5 l e H R S Z W Z y Z X N o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H D p 8 O j b y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T k Z l J T I w L S U y M G V u d H J h Z G E l M j A t J T I w d m x f a X R l b S U y M G F q d X N 0 Y W R v L 0 Z v b n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k Z l J T I w L S U y M G V u d H J h Z G E l M j A t J T I w d m x f a X R l b S U y M G F q d X N 0 Y W R v L 0 x p b m h h c y U y M E F n c n V w Y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G Z S U y M C 0 l M j B l b n R y Y W R h J T I w L S U y M G F q d X N 0 Y W R v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H D p 8 O j b y I g L z 4 8 R W 5 0 c n k g V H l w Z T 0 i R m l s b G V k Q 2 9 t c G x l d G V S Z X N 1 b H R U b 1 d v c m t z a G V l d C I g V m F s d W U 9 I m w w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R m U g L S B l b n R y Y W R h I C 0 g Y W p 1 c 3 R h Z G 8 v Q X V 0 b 1 J l b W 9 2 Z W R D b 2 x 1 b W 5 z M S 5 7 Y 2 9 t c G V 0 Z W 5 j a W E s M H 0 m c X V v d D s s J n F 1 b 3 Q 7 U 2 V j d G l v b j E v T k Z l I C 0 g Z W 5 0 c m F k Y S A t I G F q d X N 0 Y W R v L 0 F 1 d G 9 S Z W 1 v d m V k Q 2 9 s d W 1 u c z E u e 2 N u c G o s M X 0 m c X V v d D s s J n F 1 b 3 Q 7 U 2 V j d G l v b j E v T k Z l I C 0 g Z W 5 0 c m F k Y S A t I G F q d X N 0 Y W R v L 0 F 1 d G 9 S Z W 1 v d m V k Q 2 9 s d W 1 u c z E u e 2 N v Z F 9 p d G V t L D J 9 J n F 1 b 3 Q 7 L C Z x d W 9 0 O 1 N l Y 3 R p b 2 4 x L 0 5 G Z S A t I G V u d H J h Z G E g L S B h a n V z d G F k b y 9 B d X R v U m V t b 3 Z l Z E N v b H V t b n M x L n t P c m R l b S w z f S Z x d W 9 0 O y w m c X V v d D t T Z W N 0 a W 9 u M S 9 O R m U g L S B l b n R y Y W R h I C 0 g Y W p 1 c 3 R h Z G 8 v Q X V 0 b 1 J l b W 9 2 Z W R D b 2 x 1 b W 5 z M S 5 7 c X R k L D R 9 J n F 1 b 3 Q 7 L C Z x d W 9 0 O 1 N l Y 3 R p b 2 4 x L 0 5 G Z S A t I G V u d H J h Z G E g L S B h a n V z d G F k b y 9 B d X R v U m V t b 3 Z l Z E N v b H V t b n M x L n t 2 b F 9 p d G V t L D V 9 J n F 1 b 3 Q 7 L C Z x d W 9 0 O 1 N l Y 3 R p b 2 4 x L 0 5 G Z S A t I G V u d H J h Z G E g L S B h a n V z d G F k b y 9 B d X R v U m V t b 3 Z l Z E N v b H V t b n M x L n t N w 6 l k a W E g c G 9 u Z G V y Y W R h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5 G Z S A t I G V u d H J h Z G E g L S B h a n V z d G F k b y 9 B d X R v U m V t b 3 Z l Z E N v b H V t b n M x L n t j b 2 1 w Z X R l b m N p Y S w w f S Z x d W 9 0 O y w m c X V v d D t T Z W N 0 a W 9 u M S 9 O R m U g L S B l b n R y Y W R h I C 0 g Y W p 1 c 3 R h Z G 8 v Q X V 0 b 1 J l b W 9 2 Z W R D b 2 x 1 b W 5 z M S 5 7 Y 2 5 w a i w x f S Z x d W 9 0 O y w m c X V v d D t T Z W N 0 a W 9 u M S 9 O R m U g L S B l b n R y Y W R h I C 0 g Y W p 1 c 3 R h Z G 8 v Q X V 0 b 1 J l b W 9 2 Z W R D b 2 x 1 b W 5 z M S 5 7 Y 2 9 k X 2 l 0 Z W 0 s M n 0 m c X V v d D s s J n F 1 b 3 Q 7 U 2 V j d G l v b j E v T k Z l I C 0 g Z W 5 0 c m F k Y S A t I G F q d X N 0 Y W R v L 0 F 1 d G 9 S Z W 1 v d m V k Q 2 9 s d W 1 u c z E u e 0 9 y Z G V t L D N 9 J n F 1 b 3 Q 7 L C Z x d W 9 0 O 1 N l Y 3 R p b 2 4 x L 0 5 G Z S A t I G V u d H J h Z G E g L S B h a n V z d G F k b y 9 B d X R v U m V t b 3 Z l Z E N v b H V t b n M x L n t x d G Q s N H 0 m c X V v d D s s J n F 1 b 3 Q 7 U 2 V j d G l v b j E v T k Z l I C 0 g Z W 5 0 c m F k Y S A t I G F q d X N 0 Y W R v L 0 F 1 d G 9 S Z W 1 v d m V k Q 2 9 s d W 1 u c z E u e 3 Z s X 2 l 0 Z W 0 s N X 0 m c X V v d D s s J n F 1 b 3 Q 7 U 2 V j d G l v b j E v T k Z l I C 0 g Z W 5 0 c m F k Y S A t I G F q d X N 0 Y W R v L 0 F 1 d G 9 S Z W 1 v d m V k Q 2 9 s d W 1 u c z E u e 0 3 D q W R p Y S B w b 2 5 k Z X J h Z G E s N n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2 N v b X B l d G V u Y 2 l h J n F 1 b 3 Q 7 L C Z x d W 9 0 O 2 N u c G o m c X V v d D s s J n F 1 b 3 Q 7 Y 2 9 k X 2 l 0 Z W 0 m c X V v d D s s J n F 1 b 3 Q 7 T 3 J k Z W 0 m c X V v d D s s J n F 1 b 3 Q 7 c X R k J n F 1 b 3 Q 7 L C Z x d W 9 0 O 3 Z s X 2 l 0 Z W 0 m c X V v d D s s J n F 1 b 3 Q 7 T c O p Z G l h I H B v b m R l c m F k Y S Z x d W 9 0 O 1 0 i I C 8 + P E V u d H J 5 I F R 5 c G U 9 I k Z p b G x D b 2 x 1 b W 5 U e X B l c y I g V m F s d W U 9 I n N D U V l H Q U F V R k J R P T 0 i I C 8 + P E V u d H J 5 I F R 5 c G U 9 I k Z p b G x M Y X N 0 V X B k Y X R l Z C I g V m F s d W U 9 I m Q y M D I z L T A 4 L T E 1 V D E 5 O j M w O j I 1 L j E 4 N T M w M T B a I i A v P j x F b n R y e S B U e X B l P S J G a W x s R X J y b 3 J D b 2 R l I i B W Y W x 1 Z T 0 i c 1 V u a 2 5 v d 2 4 i I C 8 + P E V u d H J 5 I F R 5 c G U 9 I k F k Z G V k V G 9 E Y X R h T W 9 k Z W w i I F Z h b H V l P S J s M C I g L z 4 8 R W 5 0 c n k g V H l w Z T 0 i U m V j b 3 Z l c n l U Y X J n Z X R T a G V l d C I g V m F s d W U 9 I n N O R m U g L S B l b n R y Y W R h I C 0 g Y W p 1 c 3 R h Z G 8 i I C 8 + P E V u d H J 5 I F R 5 c G U 9 I l J l Y 2 9 2 Z X J 5 V G F y Z 2 V 0 Q 2 9 s d W 1 u I i B W Y W x 1 Z T 0 i b D E i I C 8 + P E V u d H J 5 I F R 5 c G U 9 I l J l Y 2 9 2 Z X J 5 V G F y Z 2 V 0 U m 9 3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T k Z l J T I w L S U y M G V u d H J h Z G E l M j A t J T I w Y W p 1 c 3 R h Z G 8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R m U l M j A t J T I w Z W 5 0 c m F k Y S U y M C 0 l M j B h a n V z d G F k b y 9 O R m U l M j A t J T I w Z W 5 0 c m F k Y S U y M C 0 l M j B 2 b F 9 p d G V t J T I w Y W p 1 c 3 R h Z G 8 l M j B F e H B h b m R p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R m U l M j A t J T I w Z W 5 0 c m F k Y S U y M C 0 l M j B h a n V z d G F k b y 9 E a X Z p c y V D M y V B M 2 8 l M j B J b n N l c m l k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c 3 V s d G F k b y 9 M a W 5 o Y X M l M j B D b G F z c 2 l m a W N h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m V z d W x 0 Y W R v J T I w L S U y M H B v c 2 l 0 a X Z v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H D p 8 O j b y I g L z 4 8 R W 5 0 c n k g V H l w Z T 0 i R m l s b G V k Q 2 9 t c G x l d G V S Z X N 1 b H R U b 1 d v c m t z a G V l d C I g V m F s d W U 9 I m w w I i A v P j x F b n R y e S B U e X B l P S J G a W x s R X J y b 3 J D b 2 R l I i B W Y W x 1 Z T 0 i c 1 V u a 2 5 v d 2 4 i I C 8 + P E V u d H J 5 I F R 5 c G U 9 I k F k Z G V k V G 9 E Y X R h T W 9 k Z W w i I F Z h b H V l P S J s M C I g L z 4 8 R W 5 0 c n k g V H l w Z T 0 i U X V l c n l J R C I g V m F s d W U 9 I n M w N D U 1 Z T J m Y i 0 5 N j k 3 L T Q 5 Z m I t Y j Y 3 Z i 0 w M m Y 3 Y z Q x Z D I 5 M D I i I C 8 + P E V u d H J 5 I F R 5 c G U 9 I k Z p b G x M Y X N 0 V X B k Y X R l Z C I g V m F s d W U 9 I m Q y M D I z L T E w L T I 1 V D E 3 O j M 5 O j A x L j M 4 M D A z N j l a I i A v P j x F b n R y e S B U e X B l P S J G a W x s Q 2 9 s d W 1 u V H l w Z X M i I F Z h b H V l P S J z Q 1 F Z R 0 J n V U Y i I C 8 + P E V u d H J 5 I F R 5 c G U 9 I k x v Y W R l Z F R v Q W 5 h b H l z a X N T Z X J 2 a W N l c y I g V m F s d W U 9 I m w w I i A v P j x F b n R y e S B U e X B l P S J G a W x s Q 2 9 s d W 1 u T m F t Z X M i I F Z h b H V l P S J z W y Z x d W 9 0 O 2 N v b X B l d G V u Y 2 l h J n F 1 b 3 Q 7 L C Z x d W 9 0 O 2 N u c G o m c X V v d D s s J n F 1 b 3 Q 7 Y 2 9 k X 2 l 0 Z W 0 m c X V v d D s s J n F 1 b 3 Q 7 T 3 J k Z W 0 m c X V v d D s s J n F 1 b 3 Q 7 c X R k X 2 1 l c 1 9 j b 3 J y Z W 5 0 Z S Z x d W 9 0 O y w m c X V v d D t 2 b F 9 1 b m l 0 X 2 1 l c 1 9 j b 3 J y Z W 5 0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J l c 3 V s d G F k b y A t I H B v c 2 l 0 a X Z v L 0 x p b m h h c y B B Z 3 J 1 c G F k Y X M u e 2 N v b X B l d G V u Y 2 l h L D B 9 J n F 1 b 3 Q 7 L C Z x d W 9 0 O 1 N l Y 3 R p b 2 4 x L 1 J l c 3 V s d G F k b y A t I H B v c 2 l 0 a X Z v L 0 x p b m h h c y B B Z 3 J 1 c G F k Y X M u e 2 N u c G o s M X 0 m c X V v d D s s J n F 1 b 3 Q 7 U 2 V j d G l v b j E v U m V z d W x 0 Y W R v I C 0 g c G 9 z a X R p d m 8 v T G l u a G F z I E F n c n V w Y W R h c y 5 7 Y 2 9 k X 2 l 0 Z W 0 s M n 0 m c X V v d D s s J n F 1 b 3 Q 7 U 2 V j d G l v b j E v U m V z d W x 0 Y W R v I C 0 g c G 9 z a X R p d m 8 v V G l w b y B B b H R l c m F k b y 5 7 T 3 J k Z W 0 s M 3 0 m c X V v d D s s J n F 1 b 3 Q 7 U 2 V j d G l v b j E v T k Z l I C 0 g Z W 5 0 c m F k Y S A t I H F 0 Z C B h a n V z d G F k b y 9 M a W 5 o Y X M g Q W d y d X B h Z G F z L n t x d G Q s N H 0 m c X V v d D s s J n F 1 b 3 Q 7 U 2 V j d G l v b j E v T k Z l I C 0 g Z W 5 0 c m F k Y S A t I G F q d X N 0 Y W R v L 0 R p d m l z w 6 N v I E l u c 2 V y a W R h L n t N w 6 l k a W E g c G 9 u Z G V y Y W R h L D Z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1 J l c 3 V s d G F k b y A t I H B v c 2 l 0 a X Z v L 0 x p b m h h c y B B Z 3 J 1 c G F k Y X M u e 2 N v b X B l d G V u Y 2 l h L D B 9 J n F 1 b 3 Q 7 L C Z x d W 9 0 O 1 N l Y 3 R p b 2 4 x L 1 J l c 3 V s d G F k b y A t I H B v c 2 l 0 a X Z v L 0 x p b m h h c y B B Z 3 J 1 c G F k Y X M u e 2 N u c G o s M X 0 m c X V v d D s s J n F 1 b 3 Q 7 U 2 V j d G l v b j E v U m V z d W x 0 Y W R v I C 0 g c G 9 z a X R p d m 8 v T G l u a G F z I E F n c n V w Y W R h c y 5 7 Y 2 9 k X 2 l 0 Z W 0 s M n 0 m c X V v d D s s J n F 1 b 3 Q 7 U 2 V j d G l v b j E v U m V z d W x 0 Y W R v I C 0 g c G 9 z a X R p d m 8 v V G l w b y B B b H R l c m F k b y 5 7 T 3 J k Z W 0 s M 3 0 m c X V v d D s s J n F 1 b 3 Q 7 U 2 V j d G l v b j E v T k Z l I C 0 g Z W 5 0 c m F k Y S A t I H F 0 Z C B h a n V z d G F k b y 9 M a W 5 o Y X M g Q W d y d X B h Z G F z L n t x d G Q s N H 0 m c X V v d D s s J n F 1 b 3 Q 7 U 2 V j d G l v b j E v T k Z l I C 0 g Z W 5 0 c m F k Y S A t I G F q d X N 0 Y W R v L 0 R p d m l z w 6 N v I E l u c 2 V y a W R h L n t N w 6 l k a W E g c G 9 u Z G V y Y W R h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S Z X N 1 b H R h Z G 8 l M j A t J T I w c G 9 z a X R p d m 8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X N 1 b H R h Z G 8 l M j A t J T I w c G 9 z a X R p d m 8 v T G l u a G F z J T I w Q W d y d X B h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m V z d W x 0 Y W R v J T I w L S U y M H B v c 2 l 0 a X Z v L 3 F 0 Z F 9 w b 3 N p d G l 2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X N 1 b H R h Z G 8 l M j A t J T I w c G 9 z a X R p d m 8 v Q 2 9 u c 3 V s d G F z J T I w T W V z Y 2 x h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m V z d W x 0 Y W R v J T I w L S U y M H B v c 2 l 0 a X Z v L 0 5 G Z S U y M C 0 l M j B l b n R y Y W R h J T I w L S U y M G F q d X N 0 Y W R v J T I w R X h w Y W 5 k a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m V z d W x 0 Y W R v J T I w L S U y M H B v c 2 l 0 a X Z v L 0 N v b H V u Y X M l M j B S Z W 5 v b W V h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m V z d W x 0 Y W R v J T I w L S U y M H B v c 2 l 0 a X Z v L 0 N v b H V u Y X M l M j B S Z W 1 v d m l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X N 1 b H R h Z G 8 v Q 2 9 u c 3 V s d G E l M j B B Y 3 J l c 2 N l b n R h Z G E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m V z d W x 0 Y W R v J T I w L S U y M H B v c 2 l 0 a X Z v L 1 R p c G 8 l M j B B b H R l c m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G Z S U y M C 0 l M j B D b 2 Q l M j B w c m 9 k d X R v c y 9 P d X R y Y X M l M j B D b 2 x 1 b m F z J T I w U m V t b 3 Z p Z G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k Z l J T I w L S U y M E N v Z C U y M H B y b 2 R 1 d G 9 z L 0 x p b m h h c y U y M E N s Y X N z a W Z p Y 2 F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R m U l M j A t J T I w Q 2 9 k J T I w c H J v Z H V 0 b 3 M v R H V w b G l j Y X R h c y U y M F J l b W 9 2 a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D T V M l M j B J U E k l M j A t J T I w T W 9 2 a W 1 l b n R v c y U y M E M 0 M j U l M j A t J T I w c 2 E l Q z M l Q U R k Y X N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5 h d m l n Y X R p b 2 5 T d G V w T m F t Z S I g V m F s d W U 9 I n N O Y X Z l Z 2 H D p 8 O j b y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C I g L z 4 8 R W 5 0 c n k g V H l w Z T 0 i R m l s b G V k Q 2 9 t c G x l d G V S Z X N 1 b H R U b 1 d v c m t z a G V l d C I g V m F s d W U 9 I m w w I i A v P j x F b n R y e S B U e X B l P S J R d W V y e U l E I i B W Y W x 1 Z T 0 i c 2 Q x N W Y z O G F h L W N m Z T Y t N D Z h Y y 0 4 Z T c 3 L W Y z N j Y 3 N T E 4 O W M w Y S I g L z 4 8 R W 5 0 c n k g V H l w Z T 0 i T G 9 h Z G V k V G 9 B b m F s e X N p c 1 N l c n Z p Y 2 V z I i B W Y W x 1 Z T 0 i b D A i I C 8 + P E V u d H J 5 I F R 5 c G U 9 I k Z p b G x F c n J v c k N v d W 5 0 I i B W Y W x 1 Z T 0 i b D A i I C 8 + P E V u d H J 5 I F R 5 c G U 9 I k Z p b G x M Y X N 0 V X B k Y X R l Z C I g V m F s d W U 9 I m Q y M D I z L T A 4 L T E 3 V D E 0 O j E 0 O j Q 4 L j g 1 M j g 4 N D N a I i A v P j x F b n R y e S B U e X B l P S J G a W x s R X J y b 3 J D b 2 R l I i B W Y W x 1 Z T 0 i c 1 V u a 2 5 v d 2 4 i I C 8 + P E V u d H J 5 I F R 5 c G U 9 I k Z p b G x D b 3 V u d C I g V m F s d W U 9 I m w x O D k i I C 8 + P E V u d H J 5 I F R 5 c G U 9 I k F k Z G V k V G 9 E Y X R h T W 9 k Z W w i I F Z h b H V l P S J s M S I g L z 4 8 R W 5 0 c n k g V H l w Z T 0 i R m l s b E N v b H V t b l R 5 c G V z I i B W Y W x 1 Z T 0 i c 0 N R W U d C Q V F G Q U E 9 P S I g L z 4 8 R W 5 0 c n k g V H l w Z T 0 i R m l s b E N v b H V t b k 5 h b W V z I i B W Y W x 1 Z T 0 i c 1 s m c X V v d D t j b 2 1 w Z X R l b m N p Y S Z x d W 9 0 O y w m c X V v d D t j b n B q J n F 1 b 3 Q 7 L C Z x d W 9 0 O 2 N v Z F 9 p d G V t J n F 1 b 3 Q 7 L C Z x d W 9 0 O 3 F 0 Z C Z x d W 9 0 O y w m c X V v d D t 2 b F 9 p d G V t J n F 1 b 3 Q 7 L C Z x d W 9 0 O 0 3 D q W R p Y S B w b 2 5 k Z X J h Z G E m c X V v d D s s J n F 1 b 3 Q 7 T 3 J k Z W 0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J Q 0 1 T I E l Q S S A t I E 1 v d m l t Z W 5 0 b 3 M g Q z Q y N S 9 G b 2 5 0 Z S 5 7 Y 2 9 t c G V 0 Z W 5 j a W E s M H 0 m c X V v d D s s J n F 1 b 3 Q 7 U 2 V j d G l v b j E v S U N N U y B J U E k g L S B N b 3 Z p b W V u d G 9 z I E M 0 M j U v R m 9 u d G U u e 2 N u c G o s M X 0 m c X V v d D s s J n F 1 b 3 Q 7 U 2 V j d G l v b j E v S U N N U y B J U E k g L S B N b 3 Z p b W V u d G 9 z I E M 0 M j U v R m 9 u d G U u e 2 N v Z F 9 p d G V t L D J 9 J n F 1 b 3 Q 7 L C Z x d W 9 0 O 1 N l Y 3 R p b 2 4 x L 0 l D T V M g S V B J I C 0 g T W 9 2 a W 1 l b n R v c y B D N D I 1 L 0 Z v b n R l L n t x d G Q s M 3 0 m c X V v d D s s J n F 1 b 3 Q 7 U 2 V j d G l v b j E v S U N N U y B J U E k g L S B N b 3 Z p b W V u d G 9 z I E M 0 M j U v R m 9 u d G U u e 3 Z s X 2 l 0 Z W 0 s N H 0 m c X V v d D s s J n F 1 b 3 Q 7 U 2 V j d G l v b j E v S U N N U y B J U E k g L S B N b 3 Z p b W V u d G 9 z I E M 0 M j U v V G l w b y B B b H R l c m F k b y 5 7 T c O p Z G l h I H B v b m R l c m F k Y S w 1 f S Z x d W 9 0 O y w m c X V v d D t T Z W N 0 a W 9 u M S 9 J Q 0 1 T I E l Q S S A t I E 1 v d m l t Z W 5 0 b 3 M g Q z Q y N S 9 Q Z X J z b 2 5 h b G l 6 Y c O n w 6 N v I E F k a W N p b 2 5 h Z G E x L n t P c m R l b S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J Q 0 1 T I E l Q S S A t I E 1 v d m l t Z W 5 0 b 3 M g Q z Q y N S 9 G b 2 5 0 Z S 5 7 Y 2 9 t c G V 0 Z W 5 j a W E s M H 0 m c X V v d D s s J n F 1 b 3 Q 7 U 2 V j d G l v b j E v S U N N U y B J U E k g L S B N b 3 Z p b W V u d G 9 z I E M 0 M j U v R m 9 u d G U u e 2 N u c G o s M X 0 m c X V v d D s s J n F 1 b 3 Q 7 U 2 V j d G l v b j E v S U N N U y B J U E k g L S B N b 3 Z p b W V u d G 9 z I E M 0 M j U v R m 9 u d G U u e 2 N v Z F 9 p d G V t L D J 9 J n F 1 b 3 Q 7 L C Z x d W 9 0 O 1 N l Y 3 R p b 2 4 x L 0 l D T V M g S V B J I C 0 g T W 9 2 a W 1 l b n R v c y B D N D I 1 L 0 Z v b n R l L n t x d G Q s M 3 0 m c X V v d D s s J n F 1 b 3 Q 7 U 2 V j d G l v b j E v S U N N U y B J U E k g L S B N b 3 Z p b W V u d G 9 z I E M 0 M j U v R m 9 u d G U u e 3 Z s X 2 l 0 Z W 0 s N H 0 m c X V v d D s s J n F 1 b 3 Q 7 U 2 V j d G l v b j E v S U N N U y B J U E k g L S B N b 3 Z p b W V u d G 9 z I E M 0 M j U v V G l w b y B B b H R l c m F k b y 5 7 T c O p Z G l h I H B v b m R l c m F k Y S w 1 f S Z x d W 9 0 O y w m c X V v d D t T Z W N 0 a W 9 u M S 9 J Q 0 1 T I E l Q S S A t I E 1 v d m l t Z W 5 0 b 3 M g Q z Q y N S 9 Q Z X J z b 2 5 h b G l 6 Y c O n w 6 N v I E F k a W N p b 2 5 h Z G E x L n t P c m R l b S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U N N U y U y M E l Q S S U y M C 0 l M j B N b 3 Z p b W V u d G 9 z J T I w Q z Q y N S U y M C 0 l M j B z Y S V D M y V B R G R h c 3 M v R m 9 u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Q 0 1 T J T I w S V B J J T I w L S U y M E 1 v d m l t Z W 5 0 b 3 M l M j B D N D I 1 J T I w L S U y M H N h J U M z J U F E Z G F z c y 9 Q Z X J z b 2 5 h b G l 6 Y S V D M y V B N y V D M y V B M 2 8 l M j B B Z G l j a W 9 u Y W R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U N N U y U y M E l Q S S U y M C 0 l M j B N b 3 Z p b W V u d G 9 z J T I w Q z Q y N S U y M C 0 l M j B z Y S V D M y V B R G R h c 3 M v U G V y c 2 9 u Y W x p e m E l Q z M l Q T c l Q z M l Q T N v J T I w Q W R p Y 2 l v b m F k Y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Q 0 1 T J T I w S V B J J T I w L S U y M E 1 v d m l t Z W 5 0 b 3 M l M j B D N D I 1 J T I w L S U y M H N h J U M z J U F E Z G F z c y 9 U a X B v J T I w Q W x 0 Z X J h Z G 8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/ S n G 2 o A 2 y E e X 6 3 Q O 9 5 V 1 Y w A A A A A C A A A A A A A Q Z g A A A A E A A C A A A A A m p u j V W n 6 7 R w l a f a i v T 9 n 5 J r 5 Y c 6 + Q S G c u T + 3 O Q C f F L A A A A A A O g A A A A A I A A C A A A A C e A r n c 8 n s i e R 0 u / W H Y V 0 j H w b r i E F g y H o + T 4 t T Z x o o V K 1 A A A A B C 8 E l A 1 u S 8 j l I 1 T W c K S l D a H f o m y y n S d v V 2 2 j n y R 5 x m L D g k y 6 K u v T s e E O e 7 k H j 3 E H U C L f H T 4 b u D 5 6 7 F n 5 / W B J F + l V m A G l 0 Q N F p W G x c J H X U r L k A A A A B H p 7 w 2 K A C g U v n C v l F m R U q l + H j x B c u 8 0 6 E L b X 2 Q U d j g L 9 / U b w L L Q q M v u t l J N b 8 b r w p F R i g K C p 6 a V D 5 0 G w w X 7 Z z r < / D a t a M a s h u p > 
</file>

<file path=customXml/item3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3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3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2 6 ] ] > < / C u s t o m C o n t e n t > < / G e m i n i > 
</file>

<file path=customXml/item3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6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 2 0 2 3 - 1 0 - 2 5 T 1 5 : 0 0 : 3 8 . 7 9 0 5 9 0 3 - 0 3 : 0 0 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P I S C O F I N S _ 4 f b 8 5 f 9 f - e 6 f b - 4 9 5 d - 8 9 0 f - d 0 5 0 a 7 f 6 c 7 6 0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 c h a v e < / s t r i n g > < / k e y > < v a l u e > < i n t > 1 0 2 < / i n t > < / v a l u e > < / i t e m > < i t e m > < k e y > < s t r i n g > n u m _ i t e m < / s t r i n g > < / k e y > < v a l u e > < i n t > 1 4 3 < / i n t > < / v a l u e > < / i t e m > < i t e m > < k e y > < s t r i n g > c o d _ p r o d u t o < / s t r i n g > < / k e y > < v a l u e > < i n t > 1 6 8 < / i n t > < / v a l u e > < / i t e m > < i t e m > < k e y > < s t r i n g > d e s c r i c a o < / s t r i n g > < / k e y > < v a l u e > < i n t > 1 3 5 < / i n t > < / v a l u e > < / i t e m > < i t e m > < k e y > < s t r i n g > g t i n < / s t r i n g > < / k e y > < v a l u e > < i n t > 8 3 < / i n t > < / v a l u e > < / i t e m > < i t e m > < k e y > < s t r i n g > n c m < / s t r i n g > < / k e y > < v a l u e > < i n t > 8 8 < / i n t > < / v a l u e > < / i t e m > < i t e m > < k e y > < s t r i n g > c f o p < / s t r i n g > < / k e y > < v a l u e > < i n t > 8 9 < / i n t > < / v a l u e > < / i t e m > < i t e m > < k e y > < s t r i n g > c s t _ i c m s < / s t r i n g > < / k e y > < v a l u e > < i n t > 1 2 6 < / i n t > < / v a l u e > < / i t e m > < i t e m > < k e y > < s t r i n g > q t d < / s t r i n g > < / k e y > < v a l u e > < i n t > 8 0 < / i n t > < / v a l u e > < / i t e m > < i t e m > < k e y > < s t r i n g > v a l o r < / s t r i n g > < / k e y > < v a l u e > < i n t > 9 5 < / i n t > < / v a l u e > < / i t e m > < i t e m > < k e y > < s t r i n g > i t e m < / s t r i n g > < / k e y > < v a l u e > < i n t > 9 0 < / i n t > < / v a l u e > < / i t e m > < i t e m > < k e y > < s t r i n g > d a t a _ e m i s s a o < / s t r i n g > < / k e y > < v a l u e > < i n t > 1 7 6 < / i n t > < / v a l u e > < / i t e m > < i t e m > < k e y > < s t r i n g > d a t a _ m o v < / s t r i n g > < / k e y > < v a l u e > < i n t > 1 4 1 < / i n t > < / v a l u e > < / i t e m > < / C o l u m n W i d t h s > < C o l u m n D i s p l a y I n d e x > < i t e m > < k e y > < s t r i n g > c h a v e < / s t r i n g > < / k e y > < v a l u e > < i n t > 2 < / i n t > < / v a l u e > < / i t e m > < i t e m > < k e y > < s t r i n g > n u m _ i t e m < / s t r i n g > < / k e y > < v a l u e > < i n t > 3 < / i n t > < / v a l u e > < / i t e m > < i t e m > < k e y > < s t r i n g > c o d _ p r o d u t o < / s t r i n g > < / k e y > < v a l u e > < i n t > 4 < / i n t > < / v a l u e > < / i t e m > < i t e m > < k e y > < s t r i n g > d e s c r i c a o < / s t r i n g > < / k e y > < v a l u e > < i n t > 5 < / i n t > < / v a l u e > < / i t e m > < i t e m > < k e y > < s t r i n g > g t i n < / s t r i n g > < / k e y > < v a l u e > < i n t > 6 < / i n t > < / v a l u e > < / i t e m > < i t e m > < k e y > < s t r i n g > n c m < / s t r i n g > < / k e y > < v a l u e > < i n t > 7 < / i n t > < / v a l u e > < / i t e m > < i t e m > < k e y > < s t r i n g > c f o p < / s t r i n g > < / k e y > < v a l u e > < i n t > 8 < / i n t > < / v a l u e > < / i t e m > < i t e m > < k e y > < s t r i n g > c s t _ i c m s < / s t r i n g > < / k e y > < v a l u e > < i n t > 9 < / i n t > < / v a l u e > < / i t e m > < i t e m > < k e y > < s t r i n g > q t d < / s t r i n g > < / k e y > < v a l u e > < i n t > 1 0 < / i n t > < / v a l u e > < / i t e m > < i t e m > < k e y > < s t r i n g > v a l o r < / s t r i n g > < / k e y > < v a l u e > < i n t > 1 1 < / i n t > < / v a l u e > < / i t e m > < i t e m > < k e y > < s t r i n g > i t e m < / s t r i n g > < / k e y > < v a l u e > < i n t > 1 2 < / i n t > < / v a l u e > < / i t e m > < i t e m > < k e y > < s t r i n g > d a t a _ e m i s s a o < / s t r i n g > < / k e y > < v a l u e > < i n t > 0 < / i n t > < / v a l u e > < / i t e m > < i t e m > < k e y > < s t r i n g > d a t a _ m o v 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O r d e r " > < C u s t o m C o n t e n t > < ! [ C D A T A [ r e q u i s i t o s , C h a v e s   I C M S   I P I   C 1 7 0 _ c 2 3 5 2 f 0 e - 4 1 5 8 - 4 9 a 9 - b 8 e f - 1 2 8 f f b 0 f 0 1 0 1 , I C M S   I P I   -   M o v i m e n t o s   C 1 7 0 _ 0 1 6 6 f a 1 0 - b b e 7 - 4 6 b c - b 1 6 2 - a a b 6 c f 6 4 7 b 4 e , N F e   -   C o d   p r o d u t o s _ 6 6 7 8 8 4 b f - 2 1 e 2 - 4 2 7 9 - 9 2 7 5 - f 8 3 6 3 8 2 d 6 f 6 4 , R e s u l t a d o _ e c 6 4 9 1 8 a - 3 8 0 f - 4 f 3 7 - a 3 1 a - b c e 8 6 6 a 7 a f 0 4 , I C M S   I P I   -   M o v i m e n t o s   C 4 2 5 _ 7 0 f 5 d d c 4 - 6 8 b a - 4 1 7 d - b a 9 b - a 3 7 f 5 2 e b 1 e b 7 ] ] > < / C u s t o m C o n t e n t > < / G e m i n i > 
</file>

<file path=customXml/item6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 9 3 < / H e i g h t > < / S a n d b o x E d i t o r . F o r m u l a B a r S t a t e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N F e _ 9 4 5 e c 0 d 3 - 9 3 1 b - 4 2 f 7 - 9 a f b - 1 b 7 e 9 7 a f 6 8 d 9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 d a t a _ e m i s s a o < / s t r i n g > < / k e y > < v a l u e > < i n t > 1 7 6 < / i n t > < / v a l u e > < / i t e m > < i t e m > < k e y > < s t r i n g > c h a v e < / s t r i n g > < / k e y > < v a l u e > < i n t > 1 0 2 < / i n t > < / v a l u e > < / i t e m > < i t e m > < k e y > < s t r i n g > n u m _ i t e m < / s t r i n g > < / k e y > < v a l u e > < i n t > 1 4 3 < / i n t > < / v a l u e > < / i t e m > < i t e m > < k e y > < s t r i n g > c o d _ p r o d u t o < / s t r i n g > < / k e y > < v a l u e > < i n t > 1 6 8 < / i n t > < / v a l u e > < / i t e m > < i t e m > < k e y > < s t r i n g > d e c r i c a o < / s t r i n g > < / k e y > < v a l u e > < i n t > 1 2 6 < / i n t > < / v a l u e > < / i t e m > < i t e m > < k e y > < s t r i n g > n c m < / s t r i n g > < / k e y > < v a l u e > < i n t > 8 8 < / i n t > < / v a l u e > < / i t e m > < i t e m > < k e y > < s t r i n g > c e s t < / s t r i n g > < / k e y > < v a l u e > < i n t > 8 5 < / i n t > < / v a l u e > < / i t e m > < i t e m > < k e y > < s t r i n g > g t i n < / s t r i n g > < / k e y > < v a l u e > < i n t > 8 3 < / i n t > < / v a l u e > < / i t e m > < i t e m > < k e y > < s t r i n g > g t i n _ t r i b < / s t r i n g > < / k e y > < v a l u e > < i n t > 1 2 6 < / i n t > < / v a l u e > < / i t e m > < i t e m > < k e y > < s t r i n g > c f o p < / s t r i n g > < / k e y > < v a l u e > < i n t > 8 9 < / i n t > < / v a l u e > < / i t e m > < i t e m > < k e y > < s t r i n g > c s t < / s t r i n g > < / k e y > < v a l u e > < i n t > 7 4 < / i n t > < / v a l u e > < / i t e m > < i t e m > < k e y > < s t r i n g > q t d < / s t r i n g > < / k e y > < v a l u e > < i n t > 8 0 < / i n t > < / v a l u e > < / i t e m > < i t e m > < k e y > < s t r i n g > v a l o r < / s t r i n g > < / k e y > < v a l u e > < i n t > 9 5 < / i n t > < / v a l u e > < / i t e m > < i t e m > < k e y > < s t r i n g > i t e m < / s t r i n g > < / k e y > < v a l u e > < i n t > 9 0 < / i n t > < / v a l u e > < / i t e m > < i t e m > < k e y > < s t r i n g > P I S C O F I N S . c o d _ p r o d u t o < / s t r i n g > < / k e y > < v a l u e > < i n t > 2 6 8 < / i n t > < / v a l u e > < / i t e m > < / C o l u m n W i d t h s > < C o l u m n D i s p l a y I n d e x > < i t e m > < k e y > < s t r i n g > d a t a _ e m i s s a o < / s t r i n g > < / k e y > < v a l u e > < i n t > 0 < / i n t > < / v a l u e > < / i t e m > < i t e m > < k e y > < s t r i n g > c h a v e < / s t r i n g > < / k e y > < v a l u e > < i n t > 1 < / i n t > < / v a l u e > < / i t e m > < i t e m > < k e y > < s t r i n g > n u m _ i t e m < / s t r i n g > < / k e y > < v a l u e > < i n t > 2 < / i n t > < / v a l u e > < / i t e m > < i t e m > < k e y > < s t r i n g > c o d _ p r o d u t o < / s t r i n g > < / k e y > < v a l u e > < i n t > 3 < / i n t > < / v a l u e > < / i t e m > < i t e m > < k e y > < s t r i n g > d e c r i c a o < / s t r i n g > < / k e y > < v a l u e > < i n t > 4 < / i n t > < / v a l u e > < / i t e m > < i t e m > < k e y > < s t r i n g > n c m < / s t r i n g > < / k e y > < v a l u e > < i n t > 5 < / i n t > < / v a l u e > < / i t e m > < i t e m > < k e y > < s t r i n g > c e s t < / s t r i n g > < / k e y > < v a l u e > < i n t > 6 < / i n t > < / v a l u e > < / i t e m > < i t e m > < k e y > < s t r i n g > g t i n < / s t r i n g > < / k e y > < v a l u e > < i n t > 7 < / i n t > < / v a l u e > < / i t e m > < i t e m > < k e y > < s t r i n g > g t i n _ t r i b < / s t r i n g > < / k e y > < v a l u e > < i n t > 8 < / i n t > < / v a l u e > < / i t e m > < i t e m > < k e y > < s t r i n g > c f o p < / s t r i n g > < / k e y > < v a l u e > < i n t > 9 < / i n t > < / v a l u e > < / i t e m > < i t e m > < k e y > < s t r i n g > c s t < / s t r i n g > < / k e y > < v a l u e > < i n t > 1 0 < / i n t > < / v a l u e > < / i t e m > < i t e m > < k e y > < s t r i n g > q t d < / s t r i n g > < / k e y > < v a l u e > < i n t > 1 1 < / i n t > < / v a l u e > < / i t e m > < i t e m > < k e y > < s t r i n g > v a l o r < / s t r i n g > < / k e y > < v a l u e > < i n t > 1 2 < / i n t > < / v a l u e > < / i t e m > < i t e m > < k e y > < s t r i n g > i t e m < / s t r i n g > < / k e y > < v a l u e > < i n t > 1 3 < / i n t > < / v a l u e > < / i t e m > < i t e m > < k e y > < s t r i n g > P I S C O F I N S . c o d _ p r o d u t o < / s t r i n g > < / k e y > < v a l u e > < i n t > 1 4 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I C M S   I P I   -   M o v i m e n t o s   C 1 7 0 _ 0 1 6 6 f a 1 0 - b b e 7 - 4 6 b c - b 1 6 2 - a a b 6 c f 6 4 7 b 4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 c o m p e t e n c i a < / s t r i n g > < / k e y > < v a l u e > < i n t > 1 6 6 < / i n t > < / v a l u e > < / i t e m > < i t e m > < k e y > < s t r i n g > c n p j < / s t r i n g > < / k e y > < v a l u e > < i n t > 8 7 < / i n t > < / v a l u e > < / i t e m > < i t e m > < k e y > < s t r i n g > c o d _ i t e m < / s t r i n g > < / k e y > < v a l u e > < i n t > 1 3 4 < / i n t > < / v a l u e > < / i t e m > < i t e m > < k e y > < s t r i n g > d e s c r i c a o < / s t r i n g > < / k e y > < v a l u e > < i n t > 1 3 5 < / i n t > < / v a l u e > < / i t e m > < i t e m > < k e y > < s t r i n g > c f o p < / s t r i n g > < / k e y > < v a l u e > < i n t > 8 9 < / i n t > < / v a l u e > < / i t e m > < i t e m > < k e y > < s t r i n g > q t d < / s t r i n g > < / k e y > < v a l u e > < i n t > 8 0 < / i n t > < / v a l u e > < / i t e m > < i t e m > < k e y > < s t r i n g > v l _ i t e m < / s t r i n g > < / k e y > < v a l u e > < i n t > 1 1 6 < / i n t > < / v a l u e > < / i t e m > < i t e m > < k e y > < s t r i n g > M � d i a   p o n d e r a d a < / s t r i n g > < / k e y > < v a l u e > < i n t > 2 1 3 < / i n t > < / v a l u e > < / i t e m > < / C o l u m n W i d t h s > < C o l u m n D i s p l a y I n d e x > < i t e m > < k e y > < s t r i n g > c o m p e t e n c i a < / s t r i n g > < / k e y > < v a l u e > < i n t > 0 < / i n t > < / v a l u e > < / i t e m > < i t e m > < k e y > < s t r i n g > c n p j < / s t r i n g > < / k e y > < v a l u e > < i n t > 1 < / i n t > < / v a l u e > < / i t e m > < i t e m > < k e y > < s t r i n g > c o d _ i t e m < / s t r i n g > < / k e y > < v a l u e > < i n t > 2 < / i n t > < / v a l u e > < / i t e m > < i t e m > < k e y > < s t r i n g > d e s c r i c a o < / s t r i n g > < / k e y > < v a l u e > < i n t > 3 < / i n t > < / v a l u e > < / i t e m > < i t e m > < k e y > < s t r i n g > c f o p < / s t r i n g > < / k e y > < v a l u e > < i n t > 4 < / i n t > < / v a l u e > < / i t e m > < i t e m > < k e y > < s t r i n g > q t d < / s t r i n g > < / k e y > < v a l u e > < i n t > 5 < / i n t > < / v a l u e > < / i t e m > < i t e m > < k e y > < s t r i n g > v l _ i t e m < / s t r i n g > < / k e y > < v a l u e > < i n t > 6 < / i n t > < / v a l u e > < / i t e m > < i t e m > < k e y > < s t r i n g > M � d i a   p o n d e r a d a < / s t r i n g > < / k e y > < v a l u e > < i n t > 7 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E s t o q u e   1 3 0 0 _ a 4 8 4 0 5 3 a - 4 1 f 9 - 4 1 9 d - 8 0 6 3 - 5 8 f 3 f 6 6 9 3 1 f 4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 c o m p e t e n c i a < / s t r i n g > < / k e y > < v a l u e > < i n t > 1 6 6 < / i n t > < / v a l u e > < / i t e m > < i t e m > < k e y > < s t r i n g > c n p j < / s t r i n g > < / k e y > < v a l u e > < i n t > 8 7 < / i n t > < / v a l u e > < / i t e m > < i t e m > < k e y > < s t r i n g > d a t a _ f e c h a m e n t o < / s t r i n g > < / k e y > < v a l u e > < i n t > 2 1 0 < / i n t > < / v a l u e > < / i t e m > < i t e m > < k e y > < s t r i n g > c o d _ i t e m < / s t r i n g > < / k e y > < v a l u e > < i n t > 1 3 4 < / i n t > < / v a l u e > < / i t e m > < i t e m > < k e y > < s t r i n g > d e s c r i c a o < / s t r i n g > < / k e y > < v a l u e > < i n t > 2 7 0 < / i n t > < / v a l u e > < / i t e m > < i t e m > < k e y > < s t r i n g > e s t q _ a b e r t < / s t r i n g > < / k e y > < v a l u e > < i n t > 1 4 8 < / i n t > < / v a l u e > < / i t e m > < i t e m > < k e y > < s t r i n g > v o l _ e n t r a d < / s t r i n g > < / k e y > < v a l u e > < i n t > 1 4 8 < / i n t > < / v a l u e > < / i t e m > < i t e m > < k e y > < s t r i n g > v o l _ d i s p o n < / s t r i n g > < / k e y > < v a l u e > < i n t > 1 4 9 < / i n t > < / v a l u e > < / i t e m > < i t e m > < k e y > < s t r i n g > v o l _ s a i d a < / s t r i n g > < / k e y > < v a l u e > < i n t > 1 3 5 < / i n t > < / v a l u e > < / i t e m > < i t e m > < k e y > < s t r i n g > e s t q _ e s c r i t < / s t r i n g > < / k e y > < v a l u e > < i n t > 1 4 8 < / i n t > < / v a l u e > < / i t e m > < i t e m > < k e y > < s t r i n g > a j u s _ p e r d a < / s t r i n g > < / k e y > < v a l u e > < i n t > 1 5 1 < / i n t > < / v a l u e > < / i t e m > < i t e m > < k e y > < s t r i n g > a j u s _ g a n h o < / s t r i n g > < / k e y > < v a l u e > < i n t > 1 5 4 < / i n t > < / v a l u e > < / i t e m > < i t e m > < k e y > < s t r i n g > e s t q _ f e c h < / s t r i n g > < / k e y > < v a l u e > < i n t > 1 3 7 < / i n t > < / v a l u e > < / i t e m > < / C o l u m n W i d t h s > < C o l u m n D i s p l a y I n d e x > < i t e m > < k e y > < s t r i n g > c o m p e t e n c i a < / s t r i n g > < / k e y > < v a l u e > < i n t > 0 < / i n t > < / v a l u e > < / i t e m > < i t e m > < k e y > < s t r i n g > c n p j < / s t r i n g > < / k e y > < v a l u e > < i n t > 1 < / i n t > < / v a l u e > < / i t e m > < i t e m > < k e y > < s t r i n g > d a t a _ f e c h a m e n t o < / s t r i n g > < / k e y > < v a l u e > < i n t > 2 < / i n t > < / v a l u e > < / i t e m > < i t e m > < k e y > < s t r i n g > c o d _ i t e m < / s t r i n g > < / k e y > < v a l u e > < i n t > 3 < / i n t > < / v a l u e > < / i t e m > < i t e m > < k e y > < s t r i n g > d e s c r i c a o < / s t r i n g > < / k e y > < v a l u e > < i n t > 4 < / i n t > < / v a l u e > < / i t e m > < i t e m > < k e y > < s t r i n g > e s t q _ a b e r t < / s t r i n g > < / k e y > < v a l u e > < i n t > 5 < / i n t > < / v a l u e > < / i t e m > < i t e m > < k e y > < s t r i n g > v o l _ e n t r a d < / s t r i n g > < / k e y > < v a l u e > < i n t > 6 < / i n t > < / v a l u e > < / i t e m > < i t e m > < k e y > < s t r i n g > v o l _ d i s p o n < / s t r i n g > < / k e y > < v a l u e > < i n t > 7 < / i n t > < / v a l u e > < / i t e m > < i t e m > < k e y > < s t r i n g > v o l _ s a i d a < / s t r i n g > < / k e y > < v a l u e > < i n t > 8 < / i n t > < / v a l u e > < / i t e m > < i t e m > < k e y > < s t r i n g > e s t q _ e s c r i t < / s t r i n g > < / k e y > < v a l u e > < i n t > 9 < / i n t > < / v a l u e > < / i t e m > < i t e m > < k e y > < s t r i n g > a j u s _ p e r d a < / s t r i n g > < / k e y > < v a l u e > < i n t > 1 0 < / i n t > < / v a l u e > < / i t e m > < i t e m > < k e y > < s t r i n g > a j u s _ g a n h o < / s t r i n g > < / k e y > < v a l u e > < i n t > 1 1 < / i n t > < / v a l u e > < / i t e m > < i t e m > < k e y > < s t r i n g > e s t q _ f e c h < / s t r i n g > < / k e y > < v a l u e > < i n t > 1 2 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DB056212-7D27-4C3B-9B79-15D9B4F487A0}">
  <ds:schemaRefs/>
</ds:datastoreItem>
</file>

<file path=customXml/itemProps10.xml><?xml version="1.0" encoding="utf-8"?>
<ds:datastoreItem xmlns:ds="http://schemas.openxmlformats.org/officeDocument/2006/customXml" ds:itemID="{231C4308-252B-4CF5-8C2D-3C1FCD2E4249}">
  <ds:schemaRefs/>
</ds:datastoreItem>
</file>

<file path=customXml/itemProps11.xml><?xml version="1.0" encoding="utf-8"?>
<ds:datastoreItem xmlns:ds="http://schemas.openxmlformats.org/officeDocument/2006/customXml" ds:itemID="{59708492-E36F-4B57-963D-5F211266D7E0}">
  <ds:schemaRefs/>
</ds:datastoreItem>
</file>

<file path=customXml/itemProps12.xml><?xml version="1.0" encoding="utf-8"?>
<ds:datastoreItem xmlns:ds="http://schemas.openxmlformats.org/officeDocument/2006/customXml" ds:itemID="{CD3AE8F9-C779-4BB6-8DB1-03F3946845C0}">
  <ds:schemaRefs/>
</ds:datastoreItem>
</file>

<file path=customXml/itemProps13.xml><?xml version="1.0" encoding="utf-8"?>
<ds:datastoreItem xmlns:ds="http://schemas.openxmlformats.org/officeDocument/2006/customXml" ds:itemID="{250B5E22-D4DF-4680-8217-9DFBC859A18E}">
  <ds:schemaRefs/>
</ds:datastoreItem>
</file>

<file path=customXml/itemProps14.xml><?xml version="1.0" encoding="utf-8"?>
<ds:datastoreItem xmlns:ds="http://schemas.openxmlformats.org/officeDocument/2006/customXml" ds:itemID="{73CF569B-31B9-4049-91CC-9BBFEDEF2B88}">
  <ds:schemaRefs/>
</ds:datastoreItem>
</file>

<file path=customXml/itemProps15.xml><?xml version="1.0" encoding="utf-8"?>
<ds:datastoreItem xmlns:ds="http://schemas.openxmlformats.org/officeDocument/2006/customXml" ds:itemID="{EF674005-1A1F-40F5-B557-109FE1DDB7A5}">
  <ds:schemaRefs/>
</ds:datastoreItem>
</file>

<file path=customXml/itemProps16.xml><?xml version="1.0" encoding="utf-8"?>
<ds:datastoreItem xmlns:ds="http://schemas.openxmlformats.org/officeDocument/2006/customXml" ds:itemID="{67CA862D-4330-420C-8ACA-0BE76D7811A4}">
  <ds:schemaRefs/>
</ds:datastoreItem>
</file>

<file path=customXml/itemProps17.xml><?xml version="1.0" encoding="utf-8"?>
<ds:datastoreItem xmlns:ds="http://schemas.openxmlformats.org/officeDocument/2006/customXml" ds:itemID="{4F5309CB-A0A2-4865-A384-92E0FFBBBD96}">
  <ds:schemaRefs/>
</ds:datastoreItem>
</file>

<file path=customXml/itemProps18.xml><?xml version="1.0" encoding="utf-8"?>
<ds:datastoreItem xmlns:ds="http://schemas.openxmlformats.org/officeDocument/2006/customXml" ds:itemID="{7AEA1D78-11C9-41F0-A3D2-E1596D17A854}">
  <ds:schemaRefs/>
</ds:datastoreItem>
</file>

<file path=customXml/itemProps19.xml><?xml version="1.0" encoding="utf-8"?>
<ds:datastoreItem xmlns:ds="http://schemas.openxmlformats.org/officeDocument/2006/customXml" ds:itemID="{DFBE7504-37D6-4E9D-A696-0FD5A62CFB15}">
  <ds:schemaRefs/>
</ds:datastoreItem>
</file>

<file path=customXml/itemProps2.xml><?xml version="1.0" encoding="utf-8"?>
<ds:datastoreItem xmlns:ds="http://schemas.openxmlformats.org/officeDocument/2006/customXml" ds:itemID="{841FBA0A-EDD7-450C-A2B1-75B6569D53B5}">
  <ds:schemaRefs/>
</ds:datastoreItem>
</file>

<file path=customXml/itemProps20.xml><?xml version="1.0" encoding="utf-8"?>
<ds:datastoreItem xmlns:ds="http://schemas.openxmlformats.org/officeDocument/2006/customXml" ds:itemID="{09C76DCA-9BFA-4328-827E-9B3FA9AAA134}">
  <ds:schemaRefs/>
</ds:datastoreItem>
</file>

<file path=customXml/itemProps21.xml><?xml version="1.0" encoding="utf-8"?>
<ds:datastoreItem xmlns:ds="http://schemas.openxmlformats.org/officeDocument/2006/customXml" ds:itemID="{25388748-1CD3-4897-9BEE-85E17B60451B}">
  <ds:schemaRefs/>
</ds:datastoreItem>
</file>

<file path=customXml/itemProps22.xml><?xml version="1.0" encoding="utf-8"?>
<ds:datastoreItem xmlns:ds="http://schemas.openxmlformats.org/officeDocument/2006/customXml" ds:itemID="{2DC0D051-1FD7-45D3-B744-B627853682B0}">
  <ds:schemaRefs/>
</ds:datastoreItem>
</file>

<file path=customXml/itemProps23.xml><?xml version="1.0" encoding="utf-8"?>
<ds:datastoreItem xmlns:ds="http://schemas.openxmlformats.org/officeDocument/2006/customXml" ds:itemID="{E30F331B-F08E-4AC3-A4BE-FFC44FD2AB9E}">
  <ds:schemaRefs/>
</ds:datastoreItem>
</file>

<file path=customXml/itemProps24.xml><?xml version="1.0" encoding="utf-8"?>
<ds:datastoreItem xmlns:ds="http://schemas.openxmlformats.org/officeDocument/2006/customXml" ds:itemID="{F0B2D101-504D-46DF-B353-ED1A0E369EE6}">
  <ds:schemaRefs/>
</ds:datastoreItem>
</file>

<file path=customXml/itemProps25.xml><?xml version="1.0" encoding="utf-8"?>
<ds:datastoreItem xmlns:ds="http://schemas.openxmlformats.org/officeDocument/2006/customXml" ds:itemID="{9F20612C-9C13-4FA5-8202-9100623676D7}">
  <ds:schemaRefs/>
</ds:datastoreItem>
</file>

<file path=customXml/itemProps26.xml><?xml version="1.0" encoding="utf-8"?>
<ds:datastoreItem xmlns:ds="http://schemas.openxmlformats.org/officeDocument/2006/customXml" ds:itemID="{A7637A2E-0754-45A3-B390-BC71101BD46B}">
  <ds:schemaRefs/>
</ds:datastoreItem>
</file>

<file path=customXml/itemProps27.xml><?xml version="1.0" encoding="utf-8"?>
<ds:datastoreItem xmlns:ds="http://schemas.openxmlformats.org/officeDocument/2006/customXml" ds:itemID="{992D3E62-7B65-4721-AAD2-EBA4F7EB6BFC}">
  <ds:schemaRefs/>
</ds:datastoreItem>
</file>

<file path=customXml/itemProps28.xml><?xml version="1.0" encoding="utf-8"?>
<ds:datastoreItem xmlns:ds="http://schemas.openxmlformats.org/officeDocument/2006/customXml" ds:itemID="{1F877A8D-0ADF-4463-BC88-EF684801145D}">
  <ds:schemaRefs/>
</ds:datastoreItem>
</file>

<file path=customXml/itemProps29.xml><?xml version="1.0" encoding="utf-8"?>
<ds:datastoreItem xmlns:ds="http://schemas.openxmlformats.org/officeDocument/2006/customXml" ds:itemID="{8176A89C-7876-45CF-9897-A5A0DC65F112}">
  <ds:schemaRefs/>
</ds:datastoreItem>
</file>

<file path=customXml/itemProps3.xml><?xml version="1.0" encoding="utf-8"?>
<ds:datastoreItem xmlns:ds="http://schemas.openxmlformats.org/officeDocument/2006/customXml" ds:itemID="{2310665E-784B-420C-90A5-52065C25442A}">
  <ds:schemaRefs/>
</ds:datastoreItem>
</file>

<file path=customXml/itemProps30.xml><?xml version="1.0" encoding="utf-8"?>
<ds:datastoreItem xmlns:ds="http://schemas.openxmlformats.org/officeDocument/2006/customXml" ds:itemID="{2CC4AE09-0E85-4F25-867F-616EA6B78AD2}">
  <ds:schemaRefs/>
</ds:datastoreItem>
</file>

<file path=customXml/itemProps31.xml><?xml version="1.0" encoding="utf-8"?>
<ds:datastoreItem xmlns:ds="http://schemas.openxmlformats.org/officeDocument/2006/customXml" ds:itemID="{552503C0-441B-4B2B-AAC2-D282AD66EFA7}">
  <ds:schemaRefs>
    <ds:schemaRef ds:uri="http://schemas.microsoft.com/DataMashup"/>
  </ds:schemaRefs>
</ds:datastoreItem>
</file>

<file path=customXml/itemProps32.xml><?xml version="1.0" encoding="utf-8"?>
<ds:datastoreItem xmlns:ds="http://schemas.openxmlformats.org/officeDocument/2006/customXml" ds:itemID="{9FA3E0E7-FCB4-4D63-84FD-0945D655EC84}">
  <ds:schemaRefs/>
</ds:datastoreItem>
</file>

<file path=customXml/itemProps33.xml><?xml version="1.0" encoding="utf-8"?>
<ds:datastoreItem xmlns:ds="http://schemas.openxmlformats.org/officeDocument/2006/customXml" ds:itemID="{7628AAD5-7AD4-4F2B-BB41-B9D82F1790FA}">
  <ds:schemaRefs/>
</ds:datastoreItem>
</file>

<file path=customXml/itemProps34.xml><?xml version="1.0" encoding="utf-8"?>
<ds:datastoreItem xmlns:ds="http://schemas.openxmlformats.org/officeDocument/2006/customXml" ds:itemID="{069EB3EF-123B-45DE-A9FC-B80F32381137}">
  <ds:schemaRefs/>
</ds:datastoreItem>
</file>

<file path=customXml/itemProps35.xml><?xml version="1.0" encoding="utf-8"?>
<ds:datastoreItem xmlns:ds="http://schemas.openxmlformats.org/officeDocument/2006/customXml" ds:itemID="{E8401D84-7C6D-4029-AF94-8FECFC4DA5F5}">
  <ds:schemaRefs/>
</ds:datastoreItem>
</file>

<file path=customXml/itemProps36.xml><?xml version="1.0" encoding="utf-8"?>
<ds:datastoreItem xmlns:ds="http://schemas.openxmlformats.org/officeDocument/2006/customXml" ds:itemID="{AE1A2D9F-80A4-40F7-89AC-A5970507D2D7}">
  <ds:schemaRefs/>
</ds:datastoreItem>
</file>

<file path=customXml/itemProps4.xml><?xml version="1.0" encoding="utf-8"?>
<ds:datastoreItem xmlns:ds="http://schemas.openxmlformats.org/officeDocument/2006/customXml" ds:itemID="{E1D6B0F3-42ED-478A-876A-928D5281B007}">
  <ds:schemaRefs/>
</ds:datastoreItem>
</file>

<file path=customXml/itemProps5.xml><?xml version="1.0" encoding="utf-8"?>
<ds:datastoreItem xmlns:ds="http://schemas.openxmlformats.org/officeDocument/2006/customXml" ds:itemID="{3C9A86BA-C785-4455-9072-DE674AAC7E25}">
  <ds:schemaRefs/>
</ds:datastoreItem>
</file>

<file path=customXml/itemProps6.xml><?xml version="1.0" encoding="utf-8"?>
<ds:datastoreItem xmlns:ds="http://schemas.openxmlformats.org/officeDocument/2006/customXml" ds:itemID="{CF3BB4A1-8CB1-4BC8-BE0B-C808AB5AD47D}">
  <ds:schemaRefs/>
</ds:datastoreItem>
</file>

<file path=customXml/itemProps7.xml><?xml version="1.0" encoding="utf-8"?>
<ds:datastoreItem xmlns:ds="http://schemas.openxmlformats.org/officeDocument/2006/customXml" ds:itemID="{B503116F-4A54-4DCB-BDE7-1E71ECD0D140}">
  <ds:schemaRefs/>
</ds:datastoreItem>
</file>

<file path=customXml/itemProps8.xml><?xml version="1.0" encoding="utf-8"?>
<ds:datastoreItem xmlns:ds="http://schemas.openxmlformats.org/officeDocument/2006/customXml" ds:itemID="{03758B20-755C-4BCA-9A12-4C996FE99E65}">
  <ds:schemaRefs/>
</ds:datastoreItem>
</file>

<file path=customXml/itemProps9.xml><?xml version="1.0" encoding="utf-8"?>
<ds:datastoreItem xmlns:ds="http://schemas.openxmlformats.org/officeDocument/2006/customXml" ds:itemID="{9D23E366-1B01-46DE-8334-7E5F047FB43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matriz</vt:lpstr>
      <vt:lpstr>cad_produtos</vt:lpstr>
      <vt:lpstr>A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</dc:creator>
  <cp:lastModifiedBy>Gustavo Ribeiro</cp:lastModifiedBy>
  <cp:lastPrinted>2023-07-21T16:55:15Z</cp:lastPrinted>
  <dcterms:created xsi:type="dcterms:W3CDTF">2023-07-05T17:00:24Z</dcterms:created>
  <dcterms:modified xsi:type="dcterms:W3CDTF">2023-10-25T18:00:39Z</dcterms:modified>
</cp:coreProperties>
</file>